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15" yWindow="0" windowWidth="4770" windowHeight="4755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  <sheet name="Blad8" sheetId="8" r:id="rId8"/>
    <sheet name="Blad9" sheetId="9" r:id="rId9"/>
    <sheet name="Blad10" sheetId="10" r:id="rId10"/>
    <sheet name="Blad11" sheetId="11" r:id="rId11"/>
    <sheet name="Blad12" sheetId="12" r:id="rId12"/>
    <sheet name="Blad13" sheetId="13" r:id="rId13"/>
    <sheet name="Blad14" sheetId="14" r:id="rId14"/>
    <sheet name="Blad15" sheetId="15" r:id="rId15"/>
    <sheet name="Blad16" sheetId="16" r:id="rId16"/>
  </sheets>
  <calcPr calcId="145621"/>
</workbook>
</file>

<file path=xl/calcChain.xml><?xml version="1.0" encoding="utf-8"?>
<calcChain xmlns="http://schemas.openxmlformats.org/spreadsheetml/2006/main">
  <c r="D99" i="1" l="1"/>
  <c r="C99" i="1" s="1"/>
  <c r="G99" i="1" s="1"/>
  <c r="F99" i="1"/>
  <c r="D75" i="1"/>
  <c r="F75" i="1"/>
  <c r="D51" i="1"/>
  <c r="C51" i="1" s="1"/>
  <c r="G51" i="1" s="1"/>
  <c r="F51" i="1"/>
  <c r="D27" i="1"/>
  <c r="H27" i="1" s="1"/>
  <c r="J27" i="1" s="1"/>
  <c r="F27" i="1"/>
  <c r="D79" i="1"/>
  <c r="C79" i="1" s="1"/>
  <c r="G79" i="1" s="1"/>
  <c r="F79" i="1"/>
  <c r="D80" i="1"/>
  <c r="F80" i="1"/>
  <c r="D81" i="1"/>
  <c r="H81" i="1" s="1"/>
  <c r="F81" i="1"/>
  <c r="D82" i="1"/>
  <c r="F82" i="1"/>
  <c r="D83" i="1"/>
  <c r="C83" i="1" s="1"/>
  <c r="G83" i="1" s="1"/>
  <c r="F83" i="1"/>
  <c r="D84" i="1"/>
  <c r="H84" i="1" s="1"/>
  <c r="F84" i="1"/>
  <c r="D85" i="1"/>
  <c r="H85" i="1" s="1"/>
  <c r="F85" i="1"/>
  <c r="D86" i="1"/>
  <c r="H86" i="1" s="1"/>
  <c r="F86" i="1"/>
  <c r="D87" i="1"/>
  <c r="C87" i="1" s="1"/>
  <c r="G87" i="1" s="1"/>
  <c r="F87" i="1"/>
  <c r="D88" i="1"/>
  <c r="C88" i="1" s="1"/>
  <c r="G88" i="1" s="1"/>
  <c r="F88" i="1"/>
  <c r="D89" i="1"/>
  <c r="H89" i="1" s="1"/>
  <c r="I89" i="1" s="1"/>
  <c r="F89" i="1"/>
  <c r="D90" i="1"/>
  <c r="F90" i="1"/>
  <c r="D91" i="1"/>
  <c r="C91" i="1" s="1"/>
  <c r="G91" i="1" s="1"/>
  <c r="F91" i="1"/>
  <c r="D92" i="1"/>
  <c r="F92" i="1"/>
  <c r="H92" i="1"/>
  <c r="J92" i="1" s="1"/>
  <c r="D93" i="1"/>
  <c r="H93" i="1" s="1"/>
  <c r="F93" i="1"/>
  <c r="D94" i="1"/>
  <c r="H94" i="1" s="1"/>
  <c r="F94" i="1"/>
  <c r="D95" i="1"/>
  <c r="F95" i="1"/>
  <c r="D96" i="1"/>
  <c r="C96" i="1" s="1"/>
  <c r="G96" i="1" s="1"/>
  <c r="F96" i="1"/>
  <c r="D97" i="1"/>
  <c r="H97" i="1" s="1"/>
  <c r="F97" i="1"/>
  <c r="D98" i="1"/>
  <c r="F98" i="1"/>
  <c r="D78" i="1"/>
  <c r="F78" i="1"/>
  <c r="D55" i="1"/>
  <c r="H55" i="1" s="1"/>
  <c r="F55" i="1"/>
  <c r="D56" i="1"/>
  <c r="H56" i="1" s="1"/>
  <c r="J56" i="1" s="1"/>
  <c r="F56" i="1"/>
  <c r="D57" i="1"/>
  <c r="H57" i="1" s="1"/>
  <c r="F57" i="1"/>
  <c r="D58" i="1"/>
  <c r="C58" i="1" s="1"/>
  <c r="G58" i="1" s="1"/>
  <c r="F58" i="1"/>
  <c r="D59" i="1"/>
  <c r="F59" i="1"/>
  <c r="D60" i="1"/>
  <c r="H60" i="1" s="1"/>
  <c r="F60" i="1"/>
  <c r="D61" i="1"/>
  <c r="F61" i="1"/>
  <c r="D62" i="1"/>
  <c r="C62" i="1" s="1"/>
  <c r="G62" i="1" s="1"/>
  <c r="F62" i="1"/>
  <c r="D63" i="1"/>
  <c r="H63" i="1" s="1"/>
  <c r="F63" i="1"/>
  <c r="D64" i="1"/>
  <c r="H64" i="1" s="1"/>
  <c r="F64" i="1"/>
  <c r="D65" i="1"/>
  <c r="H65" i="1" s="1"/>
  <c r="F65" i="1"/>
  <c r="D66" i="1"/>
  <c r="F66" i="1"/>
  <c r="D67" i="1"/>
  <c r="F67" i="1"/>
  <c r="D68" i="1"/>
  <c r="H68" i="1" s="1"/>
  <c r="F68" i="1"/>
  <c r="D69" i="1"/>
  <c r="F69" i="1"/>
  <c r="D70" i="1"/>
  <c r="F70" i="1"/>
  <c r="D71" i="1"/>
  <c r="C71" i="1" s="1"/>
  <c r="G71" i="1" s="1"/>
  <c r="D72" i="1"/>
  <c r="D73" i="1"/>
  <c r="D74" i="1"/>
  <c r="D54" i="1"/>
  <c r="C54" i="1" s="1"/>
  <c r="G54" i="1" s="1"/>
  <c r="F54" i="1"/>
  <c r="D31" i="1"/>
  <c r="H31" i="1" s="1"/>
  <c r="F31" i="1"/>
  <c r="D32" i="1"/>
  <c r="C32" i="1" s="1"/>
  <c r="G32" i="1" s="1"/>
  <c r="F32" i="1"/>
  <c r="D33" i="1"/>
  <c r="C33" i="1" s="1"/>
  <c r="G33" i="1" s="1"/>
  <c r="F33" i="1"/>
  <c r="D34" i="1"/>
  <c r="C34" i="1" s="1"/>
  <c r="G34" i="1" s="1"/>
  <c r="F34" i="1"/>
  <c r="D35" i="1"/>
  <c r="H35" i="1" s="1"/>
  <c r="F35" i="1"/>
  <c r="D36" i="1"/>
  <c r="C36" i="1" s="1"/>
  <c r="G36" i="1" s="1"/>
  <c r="F36" i="1"/>
  <c r="D37" i="1"/>
  <c r="C37" i="1" s="1"/>
  <c r="G37" i="1" s="1"/>
  <c r="F37" i="1"/>
  <c r="D38" i="1"/>
  <c r="H38" i="1" s="1"/>
  <c r="J38" i="1" s="1"/>
  <c r="F38" i="1"/>
  <c r="D39" i="1"/>
  <c r="H39" i="1" s="1"/>
  <c r="J39" i="1" s="1"/>
  <c r="D40" i="1"/>
  <c r="C40" i="1" s="1"/>
  <c r="G40" i="1" s="1"/>
  <c r="D41" i="1"/>
  <c r="H41" i="1" s="1"/>
  <c r="J41" i="1" s="1"/>
  <c r="D42" i="1"/>
  <c r="D43" i="1"/>
  <c r="C43" i="1" s="1"/>
  <c r="G43" i="1" s="1"/>
  <c r="H43" i="1"/>
  <c r="J43" i="1" s="1"/>
  <c r="D44" i="1"/>
  <c r="C44" i="1" s="1"/>
  <c r="G44" i="1" s="1"/>
  <c r="D45" i="1"/>
  <c r="H45" i="1" s="1"/>
  <c r="J45" i="1" s="1"/>
  <c r="D46" i="1"/>
  <c r="C46" i="1" s="1"/>
  <c r="G46" i="1" s="1"/>
  <c r="D47" i="1"/>
  <c r="H47" i="1" s="1"/>
  <c r="J47" i="1" s="1"/>
  <c r="D48" i="1"/>
  <c r="C48" i="1" s="1"/>
  <c r="G48" i="1" s="1"/>
  <c r="D49" i="1"/>
  <c r="H49" i="1" s="1"/>
  <c r="D50" i="1"/>
  <c r="C50" i="1" s="1"/>
  <c r="G50" i="1" s="1"/>
  <c r="D30" i="1"/>
  <c r="H30" i="1" s="1"/>
  <c r="F30" i="1"/>
  <c r="D7" i="1"/>
  <c r="H7" i="1" s="1"/>
  <c r="D8" i="1"/>
  <c r="C8" i="1" s="1"/>
  <c r="G8" i="1" s="1"/>
  <c r="D9" i="1"/>
  <c r="H9" i="1" s="1"/>
  <c r="D10" i="1"/>
  <c r="C10" i="1" s="1"/>
  <c r="G10" i="1" s="1"/>
  <c r="D11" i="1"/>
  <c r="H11" i="1" s="1"/>
  <c r="D12" i="1"/>
  <c r="D13" i="1"/>
  <c r="D14" i="1"/>
  <c r="D15" i="1"/>
  <c r="H15" i="1" s="1"/>
  <c r="D16" i="1"/>
  <c r="C16" i="1" s="1"/>
  <c r="G16" i="1" s="1"/>
  <c r="D17" i="1"/>
  <c r="C17" i="1" s="1"/>
  <c r="G17" i="1" s="1"/>
  <c r="D18" i="1"/>
  <c r="D19" i="1"/>
  <c r="D20" i="1"/>
  <c r="D21" i="1"/>
  <c r="D22" i="1"/>
  <c r="C22" i="1" s="1"/>
  <c r="G22" i="1" s="1"/>
  <c r="D23" i="1"/>
  <c r="D24" i="1"/>
  <c r="D25" i="1"/>
  <c r="D26" i="1"/>
  <c r="C26" i="1" s="1"/>
  <c r="G26" i="1" s="1"/>
  <c r="D6" i="1"/>
  <c r="C73" i="1"/>
  <c r="G73" i="1" s="1"/>
  <c r="F73" i="1"/>
  <c r="F74" i="1"/>
  <c r="F49" i="1"/>
  <c r="F50" i="1"/>
  <c r="F26" i="1"/>
  <c r="F25" i="1"/>
  <c r="F72" i="1"/>
  <c r="F71" i="1"/>
  <c r="F48" i="1"/>
  <c r="F47" i="1"/>
  <c r="F46" i="1"/>
  <c r="F45" i="1"/>
  <c r="F44" i="1"/>
  <c r="F43" i="1"/>
  <c r="F42" i="1"/>
  <c r="F41" i="1"/>
  <c r="F40" i="1"/>
  <c r="F39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C95" i="1"/>
  <c r="G95" i="1" s="1"/>
  <c r="C70" i="1"/>
  <c r="G70" i="1" s="1"/>
  <c r="C7" i="1"/>
  <c r="G7" i="1" s="1"/>
  <c r="C11" i="1"/>
  <c r="G11" i="1" s="1"/>
  <c r="G12" i="1"/>
  <c r="G15" i="1"/>
  <c r="G18" i="1"/>
  <c r="G21" i="1"/>
  <c r="C93" i="1"/>
  <c r="G93" i="1" s="1"/>
  <c r="J93" i="1"/>
  <c r="J68" i="1"/>
  <c r="C68" i="1"/>
  <c r="G68" i="1"/>
  <c r="G90" i="1"/>
  <c r="G89" i="1"/>
  <c r="C86" i="1"/>
  <c r="G86" i="1" s="1"/>
  <c r="C78" i="1"/>
  <c r="G78" i="1" s="1"/>
  <c r="C66" i="1"/>
  <c r="G66" i="1" s="1"/>
  <c r="C64" i="1"/>
  <c r="G64" i="1" s="1"/>
  <c r="C56" i="1"/>
  <c r="G56" i="1" s="1"/>
  <c r="I56" i="1" s="1"/>
  <c r="C42" i="1"/>
  <c r="G42" i="1" s="1"/>
  <c r="C39" i="1"/>
  <c r="G39" i="1" s="1"/>
  <c r="C35" i="1"/>
  <c r="G35" i="1" s="1"/>
  <c r="I35" i="1" s="1"/>
  <c r="C31" i="1"/>
  <c r="G31" i="1" s="1"/>
  <c r="I31" i="1" s="1"/>
  <c r="C30" i="1"/>
  <c r="G30" i="1" s="1"/>
  <c r="I30" i="1" s="1"/>
  <c r="J7" i="1"/>
  <c r="J31" i="1"/>
  <c r="J35" i="1"/>
  <c r="C41" i="1" l="1"/>
  <c r="G41" i="1" s="1"/>
  <c r="I41" i="1" s="1"/>
  <c r="C38" i="1"/>
  <c r="G38" i="1" s="1"/>
  <c r="J9" i="1"/>
  <c r="C81" i="1"/>
  <c r="G81" i="1" s="1"/>
  <c r="I81" i="1" s="1"/>
  <c r="H99" i="1"/>
  <c r="J99" i="1" s="1"/>
  <c r="J30" i="1"/>
  <c r="C9" i="1"/>
  <c r="G9" i="1" s="1"/>
  <c r="I9" i="1" s="1"/>
  <c r="I43" i="1"/>
  <c r="C47" i="1"/>
  <c r="G47" i="1" s="1"/>
  <c r="I38" i="1"/>
  <c r="C85" i="1"/>
  <c r="G85" i="1" s="1"/>
  <c r="I85" i="1" s="1"/>
  <c r="J11" i="1"/>
  <c r="I39" i="1"/>
  <c r="H50" i="1"/>
  <c r="I50" i="1" s="1"/>
  <c r="I15" i="1"/>
  <c r="I47" i="1"/>
  <c r="H42" i="1"/>
  <c r="H46" i="1"/>
  <c r="I46" i="1" s="1"/>
  <c r="C97" i="1"/>
  <c r="G97" i="1" s="1"/>
  <c r="I97" i="1" s="1"/>
  <c r="I86" i="1"/>
  <c r="C49" i="1"/>
  <c r="G49" i="1" s="1"/>
  <c r="C45" i="1"/>
  <c r="G45" i="1" s="1"/>
  <c r="I45" i="1" s="1"/>
  <c r="H32" i="1"/>
  <c r="I32" i="1" s="1"/>
  <c r="J94" i="1"/>
  <c r="H51" i="1"/>
  <c r="J51" i="1" s="1"/>
  <c r="I49" i="1"/>
  <c r="J49" i="1"/>
  <c r="H54" i="1"/>
  <c r="J54" i="1" s="1"/>
  <c r="I42" i="1"/>
  <c r="C60" i="1"/>
  <c r="G60" i="1" s="1"/>
  <c r="I60" i="1" s="1"/>
  <c r="H37" i="1"/>
  <c r="J37" i="1" s="1"/>
  <c r="H33" i="1"/>
  <c r="J33" i="1" s="1"/>
  <c r="I64" i="1"/>
  <c r="H25" i="1"/>
  <c r="J25" i="1" s="1"/>
  <c r="C25" i="1"/>
  <c r="G25" i="1" s="1"/>
  <c r="H21" i="1"/>
  <c r="J21" i="1" s="1"/>
  <c r="H17" i="1"/>
  <c r="J17" i="1" s="1"/>
  <c r="C13" i="1"/>
  <c r="G13" i="1" s="1"/>
  <c r="H13" i="1"/>
  <c r="J13" i="1" s="1"/>
  <c r="C74" i="1"/>
  <c r="G74" i="1" s="1"/>
  <c r="H74" i="1"/>
  <c r="J74" i="1" s="1"/>
  <c r="H70" i="1"/>
  <c r="J70" i="1" s="1"/>
  <c r="C69" i="1"/>
  <c r="G69" i="1" s="1"/>
  <c r="I69" i="1" s="1"/>
  <c r="H62" i="1"/>
  <c r="J62" i="1" s="1"/>
  <c r="C61" i="1"/>
  <c r="G61" i="1" s="1"/>
  <c r="H78" i="1"/>
  <c r="I78" i="1" s="1"/>
  <c r="H91" i="1"/>
  <c r="I91" i="1" s="1"/>
  <c r="H83" i="1"/>
  <c r="J83" i="1" s="1"/>
  <c r="C82" i="1"/>
  <c r="G82" i="1" s="1"/>
  <c r="I17" i="1"/>
  <c r="J91" i="1"/>
  <c r="H24" i="1"/>
  <c r="J24" i="1" s="1"/>
  <c r="C24" i="1"/>
  <c r="G24" i="1" s="1"/>
  <c r="I24" i="1" s="1"/>
  <c r="H20" i="1"/>
  <c r="J20" i="1" s="1"/>
  <c r="C20" i="1"/>
  <c r="G20" i="1" s="1"/>
  <c r="H16" i="1"/>
  <c r="I16" i="1" s="1"/>
  <c r="J16" i="1"/>
  <c r="H12" i="1"/>
  <c r="J12" i="1" s="1"/>
  <c r="H8" i="1"/>
  <c r="J8" i="1" s="1"/>
  <c r="H48" i="1"/>
  <c r="J48" i="1" s="1"/>
  <c r="H44" i="1"/>
  <c r="J44" i="1" s="1"/>
  <c r="H40" i="1"/>
  <c r="I40" i="1" s="1"/>
  <c r="H73" i="1"/>
  <c r="J73" i="1" s="1"/>
  <c r="I68" i="1"/>
  <c r="C67" i="1"/>
  <c r="G67" i="1" s="1"/>
  <c r="J60" i="1"/>
  <c r="C59" i="1"/>
  <c r="G59" i="1" s="1"/>
  <c r="J97" i="1"/>
  <c r="J89" i="1"/>
  <c r="J81" i="1"/>
  <c r="C80" i="1"/>
  <c r="G80" i="1" s="1"/>
  <c r="C75" i="1"/>
  <c r="G75" i="1" s="1"/>
  <c r="J42" i="1"/>
  <c r="C6" i="1"/>
  <c r="G6" i="1" s="1"/>
  <c r="H6" i="1"/>
  <c r="J6" i="1" s="1"/>
  <c r="H23" i="1"/>
  <c r="J23" i="1" s="1"/>
  <c r="H19" i="1"/>
  <c r="J19" i="1" s="1"/>
  <c r="C19" i="1"/>
  <c r="G19" i="1" s="1"/>
  <c r="H36" i="1"/>
  <c r="I36" i="1" s="1"/>
  <c r="H72" i="1"/>
  <c r="J72" i="1" s="1"/>
  <c r="C72" i="1"/>
  <c r="G72" i="1" s="1"/>
  <c r="I72" i="1" s="1"/>
  <c r="H69" i="1"/>
  <c r="J69" i="1" s="1"/>
  <c r="H66" i="1"/>
  <c r="I66" i="1" s="1"/>
  <c r="C65" i="1"/>
  <c r="G65" i="1" s="1"/>
  <c r="I65" i="1" s="1"/>
  <c r="J65" i="1"/>
  <c r="H61" i="1"/>
  <c r="J61" i="1" s="1"/>
  <c r="H58" i="1"/>
  <c r="J58" i="1" s="1"/>
  <c r="C57" i="1"/>
  <c r="G57" i="1" s="1"/>
  <c r="I57" i="1" s="1"/>
  <c r="J57" i="1"/>
  <c r="H98" i="1"/>
  <c r="J98" i="1" s="1"/>
  <c r="H95" i="1"/>
  <c r="J95" i="1" s="1"/>
  <c r="C94" i="1"/>
  <c r="G94" i="1" s="1"/>
  <c r="I94" i="1" s="1"/>
  <c r="H90" i="1"/>
  <c r="I90" i="1" s="1"/>
  <c r="H87" i="1"/>
  <c r="J87" i="1" s="1"/>
  <c r="J86" i="1"/>
  <c r="H82" i="1"/>
  <c r="J82" i="1" s="1"/>
  <c r="I33" i="1"/>
  <c r="I7" i="1"/>
  <c r="I11" i="1"/>
  <c r="J15" i="1"/>
  <c r="I62" i="1"/>
  <c r="I83" i="1"/>
  <c r="I21" i="1"/>
  <c r="C23" i="1"/>
  <c r="G23" i="1" s="1"/>
  <c r="I23" i="1" s="1"/>
  <c r="C98" i="1"/>
  <c r="G98" i="1" s="1"/>
  <c r="H26" i="1"/>
  <c r="I26" i="1" s="1"/>
  <c r="H22" i="1"/>
  <c r="I22" i="1" s="1"/>
  <c r="H18" i="1"/>
  <c r="I18" i="1" s="1"/>
  <c r="J18" i="1"/>
  <c r="H14" i="1"/>
  <c r="J14" i="1" s="1"/>
  <c r="C14" i="1"/>
  <c r="G14" i="1" s="1"/>
  <c r="H10" i="1"/>
  <c r="J10" i="1" s="1"/>
  <c r="H34" i="1"/>
  <c r="H71" i="1"/>
  <c r="I71" i="1" s="1"/>
  <c r="H67" i="1"/>
  <c r="J67" i="1" s="1"/>
  <c r="J64" i="1"/>
  <c r="C63" i="1"/>
  <c r="G63" i="1" s="1"/>
  <c r="I63" i="1" s="1"/>
  <c r="J63" i="1"/>
  <c r="H59" i="1"/>
  <c r="J59" i="1" s="1"/>
  <c r="C55" i="1"/>
  <c r="G55" i="1" s="1"/>
  <c r="I55" i="1" s="1"/>
  <c r="J55" i="1"/>
  <c r="H96" i="1"/>
  <c r="I96" i="1" s="1"/>
  <c r="I93" i="1"/>
  <c r="C92" i="1"/>
  <c r="G92" i="1" s="1"/>
  <c r="I92" i="1" s="1"/>
  <c r="H88" i="1"/>
  <c r="I88" i="1" s="1"/>
  <c r="J85" i="1"/>
  <c r="C84" i="1"/>
  <c r="G84" i="1" s="1"/>
  <c r="I84" i="1" s="1"/>
  <c r="J84" i="1"/>
  <c r="H80" i="1"/>
  <c r="J80" i="1" s="1"/>
  <c r="H79" i="1"/>
  <c r="J79" i="1" s="1"/>
  <c r="C27" i="1"/>
  <c r="G27" i="1" s="1"/>
  <c r="I27" i="1" s="1"/>
  <c r="H75" i="1"/>
  <c r="J75" i="1" s="1"/>
  <c r="J36" i="1" l="1"/>
  <c r="I99" i="1"/>
  <c r="J26" i="1"/>
  <c r="I19" i="1"/>
  <c r="I37" i="1"/>
  <c r="J50" i="1"/>
  <c r="J32" i="1"/>
  <c r="J46" i="1"/>
  <c r="I48" i="1"/>
  <c r="J78" i="1"/>
  <c r="J40" i="1"/>
  <c r="I6" i="1"/>
  <c r="I75" i="1"/>
  <c r="I13" i="1"/>
  <c r="I14" i="1"/>
  <c r="J22" i="1"/>
  <c r="I98" i="1"/>
  <c r="I95" i="1"/>
  <c r="I25" i="1"/>
  <c r="I54" i="1"/>
  <c r="I51" i="1"/>
  <c r="I59" i="1"/>
  <c r="J71" i="1"/>
  <c r="I87" i="1"/>
  <c r="I58" i="1"/>
  <c r="J66" i="1"/>
  <c r="I80" i="1"/>
  <c r="J96" i="1"/>
  <c r="I73" i="1"/>
  <c r="I61" i="1"/>
  <c r="I44" i="1"/>
  <c r="I67" i="1"/>
  <c r="I20" i="1"/>
  <c r="J90" i="1"/>
  <c r="I74" i="1"/>
  <c r="I10" i="1"/>
  <c r="I34" i="1"/>
  <c r="J34" i="1"/>
  <c r="I79" i="1"/>
  <c r="J88" i="1"/>
  <c r="I82" i="1"/>
  <c r="I70" i="1"/>
  <c r="I8" i="1"/>
  <c r="I12" i="1"/>
</calcChain>
</file>

<file path=xl/sharedStrings.xml><?xml version="1.0" encoding="utf-8"?>
<sst xmlns="http://schemas.openxmlformats.org/spreadsheetml/2006/main" count="53" uniqueCount="23">
  <si>
    <t>index</t>
  </si>
  <si>
    <t>ancien.</t>
  </si>
  <si>
    <t>basis '95</t>
  </si>
  <si>
    <t>maand</t>
  </si>
  <si>
    <t>jaar</t>
  </si>
  <si>
    <t>H&amp;S /mnd</t>
  </si>
  <si>
    <t>H&amp;S/jaar</t>
  </si>
  <si>
    <t>V.G.</t>
  </si>
  <si>
    <t>E.P.</t>
  </si>
  <si>
    <t>TOT.</t>
  </si>
  <si>
    <t>TOT - V.G.</t>
  </si>
  <si>
    <r>
      <t>administratief assistent</t>
    </r>
    <r>
      <rPr>
        <sz val="10"/>
        <rFont val="Arial"/>
        <family val="2"/>
      </rPr>
      <t xml:space="preserve"> (Niveau C - begeleiding - diploma Hoger Secundair onderwijs)</t>
    </r>
  </si>
  <si>
    <r>
      <t>administratief medewerker</t>
    </r>
    <r>
      <rPr>
        <sz val="10"/>
        <rFont val="Arial"/>
        <family val="2"/>
      </rPr>
      <t xml:space="preserve"> (Niveau D - geen diplomavereisten)</t>
    </r>
  </si>
  <si>
    <t>- Opmerking 1:</t>
  </si>
  <si>
    <t>Bedragen vakantiegeld (V.G.) en eindejaarspremie (E.P.) zijn indicatief.</t>
  </si>
  <si>
    <t>Voor deze berekeningen zullende verplichtingen van de paritaire comité's</t>
  </si>
  <si>
    <t>gerespecteerd worden op basis van de brutolonen zoals aangegeven.</t>
  </si>
  <si>
    <t>- Opmerking 2:</t>
  </si>
  <si>
    <t>De patronale bijdragen komen integraal voor subsidiëring in aanmerking.</t>
  </si>
  <si>
    <r>
      <t>attaché</t>
    </r>
    <r>
      <rPr>
        <sz val="10"/>
        <rFont val="Arial"/>
        <family val="2"/>
      </rPr>
      <t xml:space="preserve"> (Niveau A - regionale coördinator - Master)</t>
    </r>
  </si>
  <si>
    <r>
      <t>technisch deskundige</t>
    </r>
    <r>
      <rPr>
        <sz val="10"/>
        <rFont val="Arial"/>
        <family val="2"/>
      </rPr>
      <t xml:space="preserve"> (Niveau B - lokale coördinator - Bachelor)</t>
    </r>
  </si>
  <si>
    <t>FCUD patronale bijdrage 0,05% kinderopvang - koninklijk besluit 19 augustus 1997 - 
bijzonder reglement 2 september 1997.</t>
  </si>
  <si>
    <t>Barema's van toepassing vanaf 1 maart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</si>
</sst>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Normal="100" workbookViewId="0">
      <selection activeCell="A2" sqref="A2:J2"/>
    </sheetView>
  </sheetViews>
  <sheetFormatPr defaultRowHeight="12.75" x14ac:dyDescent="0.2"/>
  <cols>
    <col min="1" max="1" width="7.28515625" style="1" customWidth="1"/>
    <col min="2" max="2" width="10.140625" style="1" customWidth="1"/>
    <col min="3" max="3" width="8.140625" style="1" customWidth="1"/>
    <col min="4" max="4" width="9.28515625" style="1" bestFit="1" customWidth="1"/>
    <col min="5" max="5" width="10" style="1" customWidth="1"/>
    <col min="6" max="6" width="9" style="1" customWidth="1"/>
    <col min="7" max="7" width="8.140625" style="1" customWidth="1"/>
    <col min="8" max="8" width="8" style="17" customWidth="1"/>
    <col min="9" max="9" width="10.42578125" style="1" bestFit="1" customWidth="1"/>
    <col min="10" max="10" width="10.28515625" customWidth="1"/>
  </cols>
  <sheetData>
    <row r="1" spans="1:12" ht="36.75" customHeight="1" x14ac:dyDescent="0.2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29"/>
    </row>
    <row r="2" spans="1:12" ht="32.25" customHeight="1" x14ac:dyDescent="0.2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0"/>
    </row>
    <row r="3" spans="1:12" ht="9" hidden="1" customHeight="1" x14ac:dyDescent="0.2">
      <c r="C3"/>
      <c r="E3" s="1" t="s">
        <v>0</v>
      </c>
      <c r="F3" s="24">
        <v>1.5769</v>
      </c>
    </row>
    <row r="4" spans="1:12" s="3" customFormat="1" ht="30" customHeight="1" x14ac:dyDescent="0.2">
      <c r="A4" s="8" t="s">
        <v>19</v>
      </c>
      <c r="B4" s="2"/>
      <c r="D4" s="2"/>
      <c r="E4" s="2"/>
      <c r="F4" s="2"/>
      <c r="G4" s="2"/>
      <c r="H4" s="18"/>
      <c r="I4" s="2"/>
    </row>
    <row r="5" spans="1:12" s="5" customFormat="1" ht="15.9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19" t="s">
        <v>8</v>
      </c>
      <c r="I5" s="4" t="s">
        <v>9</v>
      </c>
      <c r="J5" s="4" t="s">
        <v>10</v>
      </c>
    </row>
    <row r="6" spans="1:12" s="3" customFormat="1" ht="15.95" customHeight="1" x14ac:dyDescent="0.2">
      <c r="A6" s="6">
        <v>0</v>
      </c>
      <c r="B6" s="15">
        <v>21880</v>
      </c>
      <c r="C6" s="15">
        <f t="shared" ref="C6:C17" si="0">ROUND(D6/12,2)</f>
        <v>2875.21</v>
      </c>
      <c r="D6" s="15">
        <f t="shared" ref="D6:D24" si="1">ROUND(B6*$F$3,2)</f>
        <v>34502.57</v>
      </c>
      <c r="E6" s="15">
        <v>0</v>
      </c>
      <c r="F6" s="15">
        <f>E6*12</f>
        <v>0</v>
      </c>
      <c r="G6" s="15">
        <f>(C6+E6)*0.92</f>
        <v>2645.1932000000002</v>
      </c>
      <c r="H6" s="20">
        <f>ROUND(683.1441+2.5%*(D6+F6),2)</f>
        <v>1545.71</v>
      </c>
      <c r="I6" s="15">
        <f>SUM(D6,F6,G6,H6)</f>
        <v>38693.4732</v>
      </c>
      <c r="J6" s="15">
        <f>SUM(D6,F6,H6)</f>
        <v>36048.28</v>
      </c>
      <c r="K6" s="7"/>
      <c r="L6" s="7"/>
    </row>
    <row r="7" spans="1:12" s="3" customFormat="1" ht="15.95" customHeight="1" x14ac:dyDescent="0.2">
      <c r="A7" s="6">
        <v>1</v>
      </c>
      <c r="B7" s="15">
        <v>22325</v>
      </c>
      <c r="C7" s="15">
        <f t="shared" si="0"/>
        <v>2933.69</v>
      </c>
      <c r="D7" s="15">
        <f t="shared" si="1"/>
        <v>35204.29</v>
      </c>
      <c r="E7" s="15">
        <v>0</v>
      </c>
      <c r="F7" s="15">
        <f t="shared" ref="F7:F15" si="2">E7*12</f>
        <v>0</v>
      </c>
      <c r="G7" s="15">
        <f t="shared" ref="G7:G21" si="3">(C7+E7)*0.92</f>
        <v>2698.9947999999999</v>
      </c>
      <c r="H7" s="20">
        <f t="shared" ref="H7:H26" si="4">ROUND(683.1441+2.5%*(D7+F7),2)</f>
        <v>1563.25</v>
      </c>
      <c r="I7" s="15">
        <f t="shared" ref="I7:I15" si="5">SUM(D7,F7,G7,H7)</f>
        <v>39466.534800000001</v>
      </c>
      <c r="J7" s="15">
        <f t="shared" ref="J7:J15" si="6">SUM(D7,F7,H7)</f>
        <v>36767.54</v>
      </c>
      <c r="K7" s="7"/>
      <c r="L7" s="7"/>
    </row>
    <row r="8" spans="1:12" s="3" customFormat="1" ht="15.95" customHeight="1" x14ac:dyDescent="0.2">
      <c r="A8" s="6">
        <v>2</v>
      </c>
      <c r="B8" s="15">
        <v>22770</v>
      </c>
      <c r="C8" s="15">
        <f t="shared" si="0"/>
        <v>2992.17</v>
      </c>
      <c r="D8" s="15">
        <f t="shared" si="1"/>
        <v>35906.01</v>
      </c>
      <c r="E8" s="15">
        <v>0</v>
      </c>
      <c r="F8" s="15">
        <f t="shared" si="2"/>
        <v>0</v>
      </c>
      <c r="G8" s="15">
        <f t="shared" si="3"/>
        <v>2752.7964000000002</v>
      </c>
      <c r="H8" s="20">
        <f t="shared" si="4"/>
        <v>1580.79</v>
      </c>
      <c r="I8" s="15">
        <f t="shared" si="5"/>
        <v>40239.596400000002</v>
      </c>
      <c r="J8" s="15">
        <f t="shared" si="6"/>
        <v>37486.800000000003</v>
      </c>
      <c r="K8" s="7"/>
      <c r="L8" s="7"/>
    </row>
    <row r="9" spans="1:12" s="3" customFormat="1" ht="15.95" customHeight="1" x14ac:dyDescent="0.2">
      <c r="A9" s="6">
        <v>3</v>
      </c>
      <c r="B9" s="15">
        <v>23215</v>
      </c>
      <c r="C9" s="15">
        <f t="shared" si="0"/>
        <v>3050.64</v>
      </c>
      <c r="D9" s="15">
        <f t="shared" si="1"/>
        <v>36607.730000000003</v>
      </c>
      <c r="E9" s="15">
        <v>0</v>
      </c>
      <c r="F9" s="15">
        <f t="shared" si="2"/>
        <v>0</v>
      </c>
      <c r="G9" s="15">
        <f t="shared" si="3"/>
        <v>2806.5888</v>
      </c>
      <c r="H9" s="20">
        <f t="shared" si="4"/>
        <v>1598.34</v>
      </c>
      <c r="I9" s="15">
        <f t="shared" si="5"/>
        <v>41012.658799999997</v>
      </c>
      <c r="J9" s="15">
        <f t="shared" si="6"/>
        <v>38206.07</v>
      </c>
      <c r="K9" s="7"/>
      <c r="L9" s="7"/>
    </row>
    <row r="10" spans="1:12" s="3" customFormat="1" ht="15.95" customHeight="1" x14ac:dyDescent="0.2">
      <c r="A10" s="6">
        <v>4</v>
      </c>
      <c r="B10" s="15">
        <v>23660</v>
      </c>
      <c r="C10" s="15">
        <f t="shared" si="0"/>
        <v>3109.12</v>
      </c>
      <c r="D10" s="15">
        <f t="shared" si="1"/>
        <v>37309.449999999997</v>
      </c>
      <c r="E10" s="15">
        <v>0</v>
      </c>
      <c r="F10" s="15">
        <f t="shared" si="2"/>
        <v>0</v>
      </c>
      <c r="G10" s="15">
        <f t="shared" si="3"/>
        <v>2860.3904000000002</v>
      </c>
      <c r="H10" s="20">
        <f t="shared" si="4"/>
        <v>1615.88</v>
      </c>
      <c r="I10" s="15">
        <f t="shared" si="5"/>
        <v>41785.720399999998</v>
      </c>
      <c r="J10" s="15">
        <f t="shared" si="6"/>
        <v>38925.329999999994</v>
      </c>
      <c r="K10" s="7"/>
      <c r="L10" s="7"/>
    </row>
    <row r="11" spans="1:12" s="3" customFormat="1" ht="15.95" customHeight="1" x14ac:dyDescent="0.2">
      <c r="A11" s="6">
        <v>5</v>
      </c>
      <c r="B11" s="15">
        <v>24105</v>
      </c>
      <c r="C11" s="15">
        <f t="shared" si="0"/>
        <v>3167.6</v>
      </c>
      <c r="D11" s="15">
        <f t="shared" si="1"/>
        <v>38011.17</v>
      </c>
      <c r="E11" s="15">
        <v>0</v>
      </c>
      <c r="F11" s="15">
        <f t="shared" si="2"/>
        <v>0</v>
      </c>
      <c r="G11" s="15">
        <f t="shared" si="3"/>
        <v>2914.192</v>
      </c>
      <c r="H11" s="20">
        <f t="shared" si="4"/>
        <v>1633.42</v>
      </c>
      <c r="I11" s="15">
        <f t="shared" si="5"/>
        <v>42558.781999999999</v>
      </c>
      <c r="J11" s="15">
        <f t="shared" si="6"/>
        <v>39644.589999999997</v>
      </c>
      <c r="K11" s="7"/>
      <c r="L11" s="7"/>
    </row>
    <row r="12" spans="1:12" s="3" customFormat="1" ht="15.95" customHeight="1" x14ac:dyDescent="0.2">
      <c r="A12" s="6">
        <v>6</v>
      </c>
      <c r="B12" s="15">
        <v>24550</v>
      </c>
      <c r="C12" s="15">
        <v>3226.07</v>
      </c>
      <c r="D12" s="15">
        <f t="shared" si="1"/>
        <v>38712.9</v>
      </c>
      <c r="E12" s="15">
        <v>0</v>
      </c>
      <c r="F12" s="15">
        <f t="shared" si="2"/>
        <v>0</v>
      </c>
      <c r="G12" s="15">
        <f t="shared" si="3"/>
        <v>2967.9844000000003</v>
      </c>
      <c r="H12" s="20">
        <f t="shared" si="4"/>
        <v>1650.97</v>
      </c>
      <c r="I12" s="15">
        <f t="shared" si="5"/>
        <v>43331.854400000004</v>
      </c>
      <c r="J12" s="15">
        <f t="shared" si="6"/>
        <v>40363.870000000003</v>
      </c>
      <c r="K12" s="7"/>
      <c r="L12" s="7"/>
    </row>
    <row r="13" spans="1:12" s="3" customFormat="1" ht="15.95" customHeight="1" x14ac:dyDescent="0.2">
      <c r="A13" s="6">
        <v>7</v>
      </c>
      <c r="B13" s="15">
        <v>24995</v>
      </c>
      <c r="C13" s="15">
        <f t="shared" si="0"/>
        <v>3284.55</v>
      </c>
      <c r="D13" s="15">
        <f t="shared" si="1"/>
        <v>39414.620000000003</v>
      </c>
      <c r="E13" s="15">
        <v>0</v>
      </c>
      <c r="F13" s="15">
        <f t="shared" si="2"/>
        <v>0</v>
      </c>
      <c r="G13" s="15">
        <f t="shared" si="3"/>
        <v>3021.7860000000005</v>
      </c>
      <c r="H13" s="20">
        <f t="shared" si="4"/>
        <v>1668.51</v>
      </c>
      <c r="I13" s="15">
        <f t="shared" si="5"/>
        <v>44104.916000000005</v>
      </c>
      <c r="J13" s="15">
        <f t="shared" si="6"/>
        <v>41083.130000000005</v>
      </c>
      <c r="K13" s="7"/>
      <c r="L13" s="7"/>
    </row>
    <row r="14" spans="1:12" s="3" customFormat="1" ht="15.95" customHeight="1" x14ac:dyDescent="0.2">
      <c r="A14" s="6">
        <v>8</v>
      </c>
      <c r="B14" s="15">
        <v>25440</v>
      </c>
      <c r="C14" s="15">
        <f t="shared" si="0"/>
        <v>3343.03</v>
      </c>
      <c r="D14" s="15">
        <f t="shared" si="1"/>
        <v>40116.339999999997</v>
      </c>
      <c r="E14" s="15">
        <v>0</v>
      </c>
      <c r="F14" s="15">
        <f t="shared" si="2"/>
        <v>0</v>
      </c>
      <c r="G14" s="15">
        <f t="shared" si="3"/>
        <v>3075.5876000000003</v>
      </c>
      <c r="H14" s="20">
        <f t="shared" si="4"/>
        <v>1686.05</v>
      </c>
      <c r="I14" s="15">
        <f t="shared" si="5"/>
        <v>44877.977599999998</v>
      </c>
      <c r="J14" s="15">
        <f t="shared" si="6"/>
        <v>41802.39</v>
      </c>
      <c r="K14" s="7"/>
      <c r="L14" s="7"/>
    </row>
    <row r="15" spans="1:12" s="3" customFormat="1" ht="15.95" customHeight="1" x14ac:dyDescent="0.2">
      <c r="A15" s="6">
        <v>9</v>
      </c>
      <c r="B15" s="15">
        <v>25885</v>
      </c>
      <c r="C15" s="15">
        <v>3401.5</v>
      </c>
      <c r="D15" s="15">
        <f t="shared" si="1"/>
        <v>40818.06</v>
      </c>
      <c r="E15" s="15">
        <v>0</v>
      </c>
      <c r="F15" s="15">
        <f t="shared" si="2"/>
        <v>0</v>
      </c>
      <c r="G15" s="15">
        <f t="shared" si="3"/>
        <v>3129.38</v>
      </c>
      <c r="H15" s="20">
        <f t="shared" si="4"/>
        <v>1703.6</v>
      </c>
      <c r="I15" s="15">
        <f t="shared" si="5"/>
        <v>45651.039999999994</v>
      </c>
      <c r="J15" s="15">
        <f t="shared" si="6"/>
        <v>42521.659999999996</v>
      </c>
      <c r="K15" s="7"/>
      <c r="L15" s="7"/>
    </row>
    <row r="16" spans="1:12" s="3" customFormat="1" ht="15.95" customHeight="1" x14ac:dyDescent="0.2">
      <c r="A16" s="6">
        <v>10</v>
      </c>
      <c r="B16" s="15">
        <v>26330</v>
      </c>
      <c r="C16" s="15">
        <f t="shared" si="0"/>
        <v>3459.98</v>
      </c>
      <c r="D16" s="15">
        <f t="shared" si="1"/>
        <v>41519.78</v>
      </c>
      <c r="E16" s="15">
        <v>0</v>
      </c>
      <c r="F16" s="15">
        <f t="shared" ref="F16:F21" si="7">E16*12</f>
        <v>0</v>
      </c>
      <c r="G16" s="15">
        <f t="shared" si="3"/>
        <v>3183.1816000000003</v>
      </c>
      <c r="H16" s="20">
        <f t="shared" si="4"/>
        <v>1721.14</v>
      </c>
      <c r="I16" s="15">
        <f t="shared" ref="I16:I21" si="8">SUM(D16,F16,G16,H16)</f>
        <v>46424.101600000002</v>
      </c>
      <c r="J16" s="15">
        <f t="shared" ref="J16:J21" si="9">SUM(D16,F16,H16)</f>
        <v>43240.92</v>
      </c>
      <c r="K16" s="7"/>
      <c r="L16" s="7"/>
    </row>
    <row r="17" spans="1:12" s="3" customFormat="1" ht="15.95" customHeight="1" x14ac:dyDescent="0.2">
      <c r="A17" s="6">
        <v>11</v>
      </c>
      <c r="B17" s="15">
        <v>26775</v>
      </c>
      <c r="C17" s="15">
        <f t="shared" si="0"/>
        <v>3518.46</v>
      </c>
      <c r="D17" s="15">
        <f t="shared" si="1"/>
        <v>42221.5</v>
      </c>
      <c r="E17" s="15">
        <v>0</v>
      </c>
      <c r="F17" s="15">
        <f t="shared" si="7"/>
        <v>0</v>
      </c>
      <c r="G17" s="15">
        <f t="shared" si="3"/>
        <v>3236.9832000000001</v>
      </c>
      <c r="H17" s="20">
        <f t="shared" si="4"/>
        <v>1738.68</v>
      </c>
      <c r="I17" s="15">
        <f t="shared" si="8"/>
        <v>47197.163200000003</v>
      </c>
      <c r="J17" s="15">
        <f t="shared" si="9"/>
        <v>43960.18</v>
      </c>
      <c r="K17" s="7"/>
      <c r="L17" s="7"/>
    </row>
    <row r="18" spans="1:12" s="3" customFormat="1" ht="15.95" customHeight="1" x14ac:dyDescent="0.2">
      <c r="A18" s="6">
        <v>12</v>
      </c>
      <c r="B18" s="15">
        <v>27220</v>
      </c>
      <c r="C18" s="15">
        <v>3576.93</v>
      </c>
      <c r="D18" s="15">
        <f t="shared" si="1"/>
        <v>42923.22</v>
      </c>
      <c r="E18" s="15">
        <v>0</v>
      </c>
      <c r="F18" s="15">
        <f t="shared" si="7"/>
        <v>0</v>
      </c>
      <c r="G18" s="15">
        <f t="shared" si="3"/>
        <v>3290.7755999999999</v>
      </c>
      <c r="H18" s="20">
        <f t="shared" si="4"/>
        <v>1756.22</v>
      </c>
      <c r="I18" s="15">
        <f t="shared" si="8"/>
        <v>47970.215600000003</v>
      </c>
      <c r="J18" s="15">
        <f t="shared" si="9"/>
        <v>44679.44</v>
      </c>
      <c r="K18" s="7"/>
      <c r="L18" s="7"/>
    </row>
    <row r="19" spans="1:12" s="3" customFormat="1" ht="15.95" customHeight="1" x14ac:dyDescent="0.2">
      <c r="A19" s="6">
        <v>13</v>
      </c>
      <c r="B19" s="15">
        <v>27665</v>
      </c>
      <c r="C19" s="15">
        <f t="shared" ref="C19:C24" si="10">ROUND(D19/12,2)</f>
        <v>3635.41</v>
      </c>
      <c r="D19" s="15">
        <f t="shared" si="1"/>
        <v>43624.94</v>
      </c>
      <c r="E19" s="15">
        <v>0</v>
      </c>
      <c r="F19" s="15">
        <f t="shared" si="7"/>
        <v>0</v>
      </c>
      <c r="G19" s="15">
        <f t="shared" si="3"/>
        <v>3344.5772000000002</v>
      </c>
      <c r="H19" s="20">
        <f t="shared" si="4"/>
        <v>1773.77</v>
      </c>
      <c r="I19" s="15">
        <f t="shared" si="8"/>
        <v>48743.287199999999</v>
      </c>
      <c r="J19" s="15">
        <f t="shared" si="9"/>
        <v>45398.71</v>
      </c>
      <c r="K19" s="7"/>
      <c r="L19" s="7"/>
    </row>
    <row r="20" spans="1:12" s="3" customFormat="1" ht="15.95" customHeight="1" x14ac:dyDescent="0.2">
      <c r="A20" s="6">
        <v>14</v>
      </c>
      <c r="B20" s="15">
        <v>28110</v>
      </c>
      <c r="C20" s="15">
        <f t="shared" si="10"/>
        <v>3693.89</v>
      </c>
      <c r="D20" s="15">
        <f t="shared" si="1"/>
        <v>44326.66</v>
      </c>
      <c r="E20" s="15">
        <v>0</v>
      </c>
      <c r="F20" s="15">
        <f t="shared" si="7"/>
        <v>0</v>
      </c>
      <c r="G20" s="15">
        <f t="shared" si="3"/>
        <v>3398.3788</v>
      </c>
      <c r="H20" s="20">
        <f t="shared" si="4"/>
        <v>1791.31</v>
      </c>
      <c r="I20" s="15">
        <f t="shared" si="8"/>
        <v>49516.3488</v>
      </c>
      <c r="J20" s="15">
        <f t="shared" si="9"/>
        <v>46117.97</v>
      </c>
      <c r="K20" s="7"/>
      <c r="L20" s="7"/>
    </row>
    <row r="21" spans="1:12" s="3" customFormat="1" ht="15.95" customHeight="1" x14ac:dyDescent="0.2">
      <c r="A21" s="6">
        <v>15</v>
      </c>
      <c r="B21" s="15">
        <v>28555</v>
      </c>
      <c r="C21" s="15">
        <v>3752.36</v>
      </c>
      <c r="D21" s="15">
        <f t="shared" si="1"/>
        <v>45028.38</v>
      </c>
      <c r="E21" s="15">
        <v>0</v>
      </c>
      <c r="F21" s="15">
        <f t="shared" si="7"/>
        <v>0</v>
      </c>
      <c r="G21" s="15">
        <f t="shared" si="3"/>
        <v>3452.1712000000002</v>
      </c>
      <c r="H21" s="20">
        <f t="shared" si="4"/>
        <v>1808.85</v>
      </c>
      <c r="I21" s="15">
        <f t="shared" si="8"/>
        <v>50289.401199999993</v>
      </c>
      <c r="J21" s="15">
        <f t="shared" si="9"/>
        <v>46837.229999999996</v>
      </c>
      <c r="K21" s="7"/>
      <c r="L21" s="7"/>
    </row>
    <row r="22" spans="1:12" s="3" customFormat="1" ht="15.95" customHeight="1" x14ac:dyDescent="0.2">
      <c r="A22" s="6">
        <v>16</v>
      </c>
      <c r="B22" s="15">
        <v>29000</v>
      </c>
      <c r="C22" s="15">
        <f t="shared" si="10"/>
        <v>3810.84</v>
      </c>
      <c r="D22" s="15">
        <f t="shared" si="1"/>
        <v>45730.1</v>
      </c>
      <c r="E22" s="15">
        <v>0</v>
      </c>
      <c r="F22" s="15">
        <f t="shared" ref="F22:F27" si="11">E22*12</f>
        <v>0</v>
      </c>
      <c r="G22" s="15">
        <f t="shared" ref="G22:G27" si="12">(C22+E22)*0.92</f>
        <v>3505.9728000000005</v>
      </c>
      <c r="H22" s="20">
        <f t="shared" si="4"/>
        <v>1826.4</v>
      </c>
      <c r="I22" s="15">
        <f t="shared" ref="I22:I27" si="13">SUM(D22,F22,G22,H22)</f>
        <v>51062.472800000003</v>
      </c>
      <c r="J22" s="15">
        <f t="shared" ref="J22:J27" si="14">SUM(D22,F22,H22)</f>
        <v>47556.5</v>
      </c>
      <c r="K22" s="7"/>
      <c r="L22" s="7"/>
    </row>
    <row r="23" spans="1:12" s="3" customFormat="1" ht="15.95" customHeight="1" x14ac:dyDescent="0.2">
      <c r="A23" s="6">
        <v>17</v>
      </c>
      <c r="B23" s="15">
        <v>29445</v>
      </c>
      <c r="C23" s="15">
        <f t="shared" si="10"/>
        <v>3869.32</v>
      </c>
      <c r="D23" s="15">
        <f>ROUND(B23*$F$3,2)</f>
        <v>46431.82</v>
      </c>
      <c r="E23" s="15">
        <v>0</v>
      </c>
      <c r="F23" s="15">
        <f t="shared" si="11"/>
        <v>0</v>
      </c>
      <c r="G23" s="15">
        <f t="shared" si="12"/>
        <v>3559.7744000000002</v>
      </c>
      <c r="H23" s="20">
        <f t="shared" si="4"/>
        <v>1843.94</v>
      </c>
      <c r="I23" s="15">
        <f t="shared" si="13"/>
        <v>51835.534400000004</v>
      </c>
      <c r="J23" s="15">
        <f t="shared" si="14"/>
        <v>48275.76</v>
      </c>
      <c r="K23" s="7"/>
      <c r="L23" s="7"/>
    </row>
    <row r="24" spans="1:12" s="3" customFormat="1" ht="15.95" customHeight="1" x14ac:dyDescent="0.2">
      <c r="A24" s="6">
        <v>18</v>
      </c>
      <c r="B24" s="15">
        <v>29890</v>
      </c>
      <c r="C24" s="15">
        <f t="shared" si="10"/>
        <v>3927.8</v>
      </c>
      <c r="D24" s="15">
        <f t="shared" si="1"/>
        <v>47133.54</v>
      </c>
      <c r="E24" s="15">
        <v>0</v>
      </c>
      <c r="F24" s="15">
        <f t="shared" si="11"/>
        <v>0</v>
      </c>
      <c r="G24" s="15">
        <f t="shared" si="12"/>
        <v>3613.5760000000005</v>
      </c>
      <c r="H24" s="20">
        <f t="shared" si="4"/>
        <v>1861.48</v>
      </c>
      <c r="I24" s="15">
        <f t="shared" si="13"/>
        <v>52608.596000000005</v>
      </c>
      <c r="J24" s="15">
        <f t="shared" si="14"/>
        <v>48995.020000000004</v>
      </c>
      <c r="K24" s="7"/>
      <c r="L24" s="7"/>
    </row>
    <row r="25" spans="1:12" s="3" customFormat="1" ht="15.95" customHeight="1" x14ac:dyDescent="0.2">
      <c r="A25" s="6">
        <v>19</v>
      </c>
      <c r="B25" s="15">
        <v>30335</v>
      </c>
      <c r="C25" s="15">
        <f>ROUND(D25/12,2)</f>
        <v>3986.27</v>
      </c>
      <c r="D25" s="15">
        <f>ROUND(B25*$F$3,2)</f>
        <v>47835.26</v>
      </c>
      <c r="E25" s="15">
        <v>0</v>
      </c>
      <c r="F25" s="15">
        <f t="shared" si="11"/>
        <v>0</v>
      </c>
      <c r="G25" s="15">
        <f t="shared" si="12"/>
        <v>3667.3684000000003</v>
      </c>
      <c r="H25" s="20">
        <f t="shared" si="4"/>
        <v>1879.03</v>
      </c>
      <c r="I25" s="15">
        <f t="shared" si="13"/>
        <v>53381.6584</v>
      </c>
      <c r="J25" s="15">
        <f t="shared" si="14"/>
        <v>49714.29</v>
      </c>
      <c r="K25" s="7"/>
      <c r="L25" s="7"/>
    </row>
    <row r="26" spans="1:12" s="3" customFormat="1" ht="15.95" customHeight="1" x14ac:dyDescent="0.2">
      <c r="A26" s="6">
        <v>20</v>
      </c>
      <c r="B26" s="15">
        <v>30780</v>
      </c>
      <c r="C26" s="15">
        <f>ROUND(D26/12,2)</f>
        <v>4044.75</v>
      </c>
      <c r="D26" s="15">
        <f>ROUND(B26*$F$3,2)</f>
        <v>48536.98</v>
      </c>
      <c r="E26" s="15">
        <v>0</v>
      </c>
      <c r="F26" s="15">
        <f t="shared" si="11"/>
        <v>0</v>
      </c>
      <c r="G26" s="15">
        <f t="shared" si="12"/>
        <v>3721.17</v>
      </c>
      <c r="H26" s="20">
        <f t="shared" si="4"/>
        <v>1896.57</v>
      </c>
      <c r="I26" s="15">
        <f t="shared" si="13"/>
        <v>54154.720000000001</v>
      </c>
      <c r="J26" s="15">
        <f t="shared" si="14"/>
        <v>50433.55</v>
      </c>
      <c r="K26" s="7"/>
      <c r="L26" s="7"/>
    </row>
    <row r="27" spans="1:12" s="3" customFormat="1" ht="15.95" customHeight="1" x14ac:dyDescent="0.2">
      <c r="A27" s="6">
        <v>21</v>
      </c>
      <c r="B27" s="15">
        <v>31225</v>
      </c>
      <c r="C27" s="15">
        <f>ROUND(D27/12,2)</f>
        <v>4103.2299999999996</v>
      </c>
      <c r="D27" s="15">
        <f>ROUND(B27*$F$3,2)</f>
        <v>49238.7</v>
      </c>
      <c r="E27" s="15">
        <v>0</v>
      </c>
      <c r="F27" s="15">
        <f t="shared" si="11"/>
        <v>0</v>
      </c>
      <c r="G27" s="15">
        <f t="shared" si="12"/>
        <v>3774.9715999999999</v>
      </c>
      <c r="H27" s="20">
        <f>ROUND(683.1441+2.5%*(D27+F27),2)</f>
        <v>1914.11</v>
      </c>
      <c r="I27" s="15">
        <f t="shared" si="13"/>
        <v>54927.781599999995</v>
      </c>
      <c r="J27" s="15">
        <f t="shared" si="14"/>
        <v>51152.81</v>
      </c>
      <c r="K27" s="7"/>
      <c r="L27" s="7"/>
    </row>
    <row r="28" spans="1:12" s="3" customFormat="1" ht="30" customHeight="1" x14ac:dyDescent="0.2">
      <c r="A28" s="8" t="s">
        <v>20</v>
      </c>
      <c r="B28" s="2"/>
      <c r="D28" s="2"/>
      <c r="E28" s="2"/>
      <c r="F28" s="2"/>
      <c r="G28" s="2"/>
      <c r="H28" s="18"/>
      <c r="I28" s="2"/>
    </row>
    <row r="29" spans="1:12" s="5" customFormat="1" ht="15.95" customHeight="1" x14ac:dyDescent="0.2">
      <c r="A29" s="4" t="s">
        <v>1</v>
      </c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19" t="s">
        <v>8</v>
      </c>
      <c r="I29" s="4" t="s">
        <v>9</v>
      </c>
      <c r="J29" s="4" t="s">
        <v>10</v>
      </c>
    </row>
    <row r="30" spans="1:12" s="3" customFormat="1" ht="15.95" customHeight="1" x14ac:dyDescent="0.2">
      <c r="A30" s="6">
        <v>0</v>
      </c>
      <c r="B30" s="15">
        <v>16804</v>
      </c>
      <c r="C30" s="15">
        <f>ROUND(D30/12,2)</f>
        <v>2208.19</v>
      </c>
      <c r="D30" s="15">
        <f t="shared" ref="D30:D48" si="15">ROUND(B30*$F$3,2)</f>
        <v>26498.23</v>
      </c>
      <c r="E30" s="23">
        <v>23.65</v>
      </c>
      <c r="F30" s="15">
        <f>E30*12</f>
        <v>283.79999999999995</v>
      </c>
      <c r="G30" s="15">
        <f t="shared" ref="G30:G42" si="16">(C30+E30)*0.92</f>
        <v>2053.2928000000002</v>
      </c>
      <c r="H30" s="20">
        <f>ROUND(683.1441+2.5%*(D30+F30),2)</f>
        <v>1352.69</v>
      </c>
      <c r="I30" s="15">
        <f>SUM(D30,F30,G30,H30)</f>
        <v>30188.012799999997</v>
      </c>
      <c r="J30" s="15">
        <f>SUM(D30,F30,H30)</f>
        <v>28134.719999999998</v>
      </c>
    </row>
    <row r="31" spans="1:12" s="3" customFormat="1" ht="15.95" customHeight="1" x14ac:dyDescent="0.2">
      <c r="A31" s="6">
        <v>1</v>
      </c>
      <c r="B31" s="15">
        <v>17057</v>
      </c>
      <c r="C31" s="15">
        <f t="shared" ref="C31:C42" si="17">ROUND(D31/12,2)</f>
        <v>2241.4299999999998</v>
      </c>
      <c r="D31" s="15">
        <f t="shared" si="15"/>
        <v>26897.18</v>
      </c>
      <c r="E31" s="23">
        <v>23.65</v>
      </c>
      <c r="F31" s="15">
        <f t="shared" ref="F31:F45" si="18">E31*12</f>
        <v>283.79999999999995</v>
      </c>
      <c r="G31" s="15">
        <f t="shared" si="16"/>
        <v>2083.8735999999999</v>
      </c>
      <c r="H31" s="20">
        <f t="shared" ref="H31:H50" si="19">ROUND(683.1441+2.5%*(D31+F31),2)</f>
        <v>1362.67</v>
      </c>
      <c r="I31" s="15">
        <f t="shared" ref="I31:I42" si="20">SUM(D31,F31,G31,H31)</f>
        <v>30627.5236</v>
      </c>
      <c r="J31" s="15">
        <f t="shared" ref="J31:J42" si="21">SUM(D31,F31,H31)</f>
        <v>28543.65</v>
      </c>
    </row>
    <row r="32" spans="1:12" s="3" customFormat="1" ht="15.95" customHeight="1" x14ac:dyDescent="0.2">
      <c r="A32" s="6">
        <v>2</v>
      </c>
      <c r="B32" s="15">
        <v>17310</v>
      </c>
      <c r="C32" s="15">
        <f t="shared" si="17"/>
        <v>2274.6799999999998</v>
      </c>
      <c r="D32" s="15">
        <f t="shared" si="15"/>
        <v>27296.14</v>
      </c>
      <c r="E32" s="23">
        <v>23.65</v>
      </c>
      <c r="F32" s="15">
        <f t="shared" si="18"/>
        <v>283.79999999999995</v>
      </c>
      <c r="G32" s="15">
        <f t="shared" si="16"/>
        <v>2114.4636</v>
      </c>
      <c r="H32" s="20">
        <f t="shared" si="19"/>
        <v>1372.64</v>
      </c>
      <c r="I32" s="15">
        <f t="shared" si="20"/>
        <v>31067.043599999997</v>
      </c>
      <c r="J32" s="15">
        <f t="shared" si="21"/>
        <v>28952.579999999998</v>
      </c>
    </row>
    <row r="33" spans="1:10" s="3" customFormat="1" ht="15.95" customHeight="1" x14ac:dyDescent="0.2">
      <c r="A33" s="6">
        <v>3</v>
      </c>
      <c r="B33" s="15">
        <v>17563</v>
      </c>
      <c r="C33" s="15">
        <f t="shared" si="17"/>
        <v>2307.92</v>
      </c>
      <c r="D33" s="15">
        <f t="shared" si="15"/>
        <v>27695.09</v>
      </c>
      <c r="E33" s="23">
        <v>23.65</v>
      </c>
      <c r="F33" s="15">
        <f t="shared" si="18"/>
        <v>283.79999999999995</v>
      </c>
      <c r="G33" s="15">
        <f t="shared" si="16"/>
        <v>2145.0444000000002</v>
      </c>
      <c r="H33" s="20">
        <f t="shared" si="19"/>
        <v>1382.62</v>
      </c>
      <c r="I33" s="15">
        <f t="shared" si="20"/>
        <v>31506.554399999997</v>
      </c>
      <c r="J33" s="15">
        <f t="shared" si="21"/>
        <v>29361.51</v>
      </c>
    </row>
    <row r="34" spans="1:10" s="3" customFormat="1" ht="15.95" customHeight="1" x14ac:dyDescent="0.2">
      <c r="A34" s="6">
        <v>4</v>
      </c>
      <c r="B34" s="15">
        <v>17563</v>
      </c>
      <c r="C34" s="15">
        <f t="shared" si="17"/>
        <v>2307.92</v>
      </c>
      <c r="D34" s="15">
        <f t="shared" si="15"/>
        <v>27695.09</v>
      </c>
      <c r="E34" s="23">
        <v>23.65</v>
      </c>
      <c r="F34" s="15">
        <f t="shared" si="18"/>
        <v>283.79999999999995</v>
      </c>
      <c r="G34" s="15">
        <f t="shared" si="16"/>
        <v>2145.0444000000002</v>
      </c>
      <c r="H34" s="20">
        <f t="shared" si="19"/>
        <v>1382.62</v>
      </c>
      <c r="I34" s="15">
        <f t="shared" si="20"/>
        <v>31506.554399999997</v>
      </c>
      <c r="J34" s="15">
        <f t="shared" si="21"/>
        <v>29361.51</v>
      </c>
    </row>
    <row r="35" spans="1:10" s="3" customFormat="1" ht="15.95" customHeight="1" x14ac:dyDescent="0.2">
      <c r="A35" s="6">
        <v>5</v>
      </c>
      <c r="B35" s="15">
        <v>17856</v>
      </c>
      <c r="C35" s="15">
        <f t="shared" si="17"/>
        <v>2346.4299999999998</v>
      </c>
      <c r="D35" s="15">
        <f t="shared" si="15"/>
        <v>28157.13</v>
      </c>
      <c r="E35" s="23">
        <v>23.65</v>
      </c>
      <c r="F35" s="15">
        <f t="shared" si="18"/>
        <v>283.79999999999995</v>
      </c>
      <c r="G35" s="15">
        <f t="shared" si="16"/>
        <v>2180.4735999999998</v>
      </c>
      <c r="H35" s="20">
        <f t="shared" si="19"/>
        <v>1394.17</v>
      </c>
      <c r="I35" s="15">
        <f t="shared" si="20"/>
        <v>32015.573600000003</v>
      </c>
      <c r="J35" s="15">
        <f t="shared" si="21"/>
        <v>29835.1</v>
      </c>
    </row>
    <row r="36" spans="1:10" s="3" customFormat="1" ht="15.95" customHeight="1" x14ac:dyDescent="0.2">
      <c r="A36" s="6">
        <v>6</v>
      </c>
      <c r="B36" s="15">
        <v>17856</v>
      </c>
      <c r="C36" s="15">
        <f t="shared" si="17"/>
        <v>2346.4299999999998</v>
      </c>
      <c r="D36" s="15">
        <f t="shared" si="15"/>
        <v>28157.13</v>
      </c>
      <c r="E36" s="23">
        <v>23.65</v>
      </c>
      <c r="F36" s="15">
        <f t="shared" si="18"/>
        <v>283.79999999999995</v>
      </c>
      <c r="G36" s="15">
        <f t="shared" si="16"/>
        <v>2180.4735999999998</v>
      </c>
      <c r="H36" s="20">
        <f t="shared" si="19"/>
        <v>1394.17</v>
      </c>
      <c r="I36" s="15">
        <f t="shared" si="20"/>
        <v>32015.573600000003</v>
      </c>
      <c r="J36" s="15">
        <f t="shared" si="21"/>
        <v>29835.1</v>
      </c>
    </row>
    <row r="37" spans="1:10" s="3" customFormat="1" ht="15.95" customHeight="1" x14ac:dyDescent="0.2">
      <c r="A37" s="6">
        <v>7</v>
      </c>
      <c r="B37" s="15">
        <v>18247</v>
      </c>
      <c r="C37" s="15">
        <f t="shared" si="17"/>
        <v>2397.81</v>
      </c>
      <c r="D37" s="15">
        <f t="shared" si="15"/>
        <v>28773.69</v>
      </c>
      <c r="E37" s="23">
        <v>23.65</v>
      </c>
      <c r="F37" s="15">
        <f t="shared" si="18"/>
        <v>283.79999999999995</v>
      </c>
      <c r="G37" s="15">
        <f t="shared" si="16"/>
        <v>2227.7432000000003</v>
      </c>
      <c r="H37" s="20">
        <f t="shared" si="19"/>
        <v>1409.58</v>
      </c>
      <c r="I37" s="15">
        <f t="shared" si="20"/>
        <v>32694.813199999997</v>
      </c>
      <c r="J37" s="15">
        <f t="shared" si="21"/>
        <v>30467.07</v>
      </c>
    </row>
    <row r="38" spans="1:10" s="3" customFormat="1" ht="15.95" customHeight="1" x14ac:dyDescent="0.2">
      <c r="A38" s="6">
        <v>8</v>
      </c>
      <c r="B38" s="15">
        <v>18247</v>
      </c>
      <c r="C38" s="15">
        <f t="shared" si="17"/>
        <v>2397.81</v>
      </c>
      <c r="D38" s="15">
        <f t="shared" si="15"/>
        <v>28773.69</v>
      </c>
      <c r="E38" s="23">
        <v>23.65</v>
      </c>
      <c r="F38" s="15">
        <f t="shared" si="18"/>
        <v>283.79999999999995</v>
      </c>
      <c r="G38" s="15">
        <f t="shared" si="16"/>
        <v>2227.7432000000003</v>
      </c>
      <c r="H38" s="20">
        <f t="shared" si="19"/>
        <v>1409.58</v>
      </c>
      <c r="I38" s="15">
        <f t="shared" si="20"/>
        <v>32694.813199999997</v>
      </c>
      <c r="J38" s="15">
        <f t="shared" si="21"/>
        <v>30467.07</v>
      </c>
    </row>
    <row r="39" spans="1:10" s="3" customFormat="1" ht="15.95" customHeight="1" x14ac:dyDescent="0.2">
      <c r="A39" s="6">
        <v>9</v>
      </c>
      <c r="B39" s="15">
        <v>18920</v>
      </c>
      <c r="C39" s="15">
        <f t="shared" si="17"/>
        <v>2486.25</v>
      </c>
      <c r="D39" s="15">
        <f t="shared" si="15"/>
        <v>29834.95</v>
      </c>
      <c r="E39" s="23">
        <v>0</v>
      </c>
      <c r="F39" s="15">
        <f t="shared" si="18"/>
        <v>0</v>
      </c>
      <c r="G39" s="15">
        <f t="shared" si="16"/>
        <v>2287.35</v>
      </c>
      <c r="H39" s="20">
        <f t="shared" si="19"/>
        <v>1429.02</v>
      </c>
      <c r="I39" s="15">
        <f t="shared" si="20"/>
        <v>33551.32</v>
      </c>
      <c r="J39" s="15">
        <f t="shared" si="21"/>
        <v>31263.97</v>
      </c>
    </row>
    <row r="40" spans="1:10" s="3" customFormat="1" ht="15.95" customHeight="1" x14ac:dyDescent="0.2">
      <c r="A40" s="6">
        <v>10</v>
      </c>
      <c r="B40" s="15">
        <v>18920</v>
      </c>
      <c r="C40" s="15">
        <f t="shared" si="17"/>
        <v>2486.25</v>
      </c>
      <c r="D40" s="15">
        <f t="shared" si="15"/>
        <v>29834.95</v>
      </c>
      <c r="E40" s="15">
        <v>0</v>
      </c>
      <c r="F40" s="15">
        <f t="shared" si="18"/>
        <v>0</v>
      </c>
      <c r="G40" s="15">
        <f t="shared" si="16"/>
        <v>2287.35</v>
      </c>
      <c r="H40" s="20">
        <f t="shared" si="19"/>
        <v>1429.02</v>
      </c>
      <c r="I40" s="15">
        <f t="shared" si="20"/>
        <v>33551.32</v>
      </c>
      <c r="J40" s="15">
        <f t="shared" si="21"/>
        <v>31263.97</v>
      </c>
    </row>
    <row r="41" spans="1:10" s="3" customFormat="1" ht="15.95" customHeight="1" x14ac:dyDescent="0.2">
      <c r="A41" s="6">
        <v>11</v>
      </c>
      <c r="B41" s="15">
        <v>19593</v>
      </c>
      <c r="C41" s="15">
        <f t="shared" si="17"/>
        <v>2574.6799999999998</v>
      </c>
      <c r="D41" s="15">
        <f t="shared" si="15"/>
        <v>30896.2</v>
      </c>
      <c r="E41" s="15">
        <v>0</v>
      </c>
      <c r="F41" s="15">
        <f t="shared" si="18"/>
        <v>0</v>
      </c>
      <c r="G41" s="15">
        <f t="shared" si="16"/>
        <v>2368.7055999999998</v>
      </c>
      <c r="H41" s="20">
        <f t="shared" si="19"/>
        <v>1455.55</v>
      </c>
      <c r="I41" s="15">
        <f t="shared" si="20"/>
        <v>34720.455600000001</v>
      </c>
      <c r="J41" s="15">
        <f t="shared" si="21"/>
        <v>32351.75</v>
      </c>
    </row>
    <row r="42" spans="1:10" s="3" customFormat="1" ht="15.95" customHeight="1" x14ac:dyDescent="0.2">
      <c r="A42" s="6">
        <v>12</v>
      </c>
      <c r="B42" s="15">
        <v>19593</v>
      </c>
      <c r="C42" s="15">
        <f t="shared" si="17"/>
        <v>2574.6799999999998</v>
      </c>
      <c r="D42" s="15">
        <f t="shared" si="15"/>
        <v>30896.2</v>
      </c>
      <c r="E42" s="15">
        <v>0</v>
      </c>
      <c r="F42" s="15">
        <f t="shared" si="18"/>
        <v>0</v>
      </c>
      <c r="G42" s="15">
        <f t="shared" si="16"/>
        <v>2368.7055999999998</v>
      </c>
      <c r="H42" s="20">
        <f t="shared" si="19"/>
        <v>1455.55</v>
      </c>
      <c r="I42" s="15">
        <f t="shared" si="20"/>
        <v>34720.455600000001</v>
      </c>
      <c r="J42" s="15">
        <f t="shared" si="21"/>
        <v>32351.75</v>
      </c>
    </row>
    <row r="43" spans="1:10" s="3" customFormat="1" ht="15.95" customHeight="1" x14ac:dyDescent="0.2">
      <c r="A43" s="6">
        <v>13</v>
      </c>
      <c r="B43" s="15">
        <v>20218</v>
      </c>
      <c r="C43" s="15">
        <f t="shared" ref="C43:C48" si="22">ROUND(D43/12,2)</f>
        <v>2656.81</v>
      </c>
      <c r="D43" s="15">
        <f t="shared" si="15"/>
        <v>31881.759999999998</v>
      </c>
      <c r="E43" s="15">
        <v>0</v>
      </c>
      <c r="F43" s="15">
        <f t="shared" si="18"/>
        <v>0</v>
      </c>
      <c r="G43" s="15">
        <f t="shared" ref="G43:G48" si="23">(C43+E43)*0.92</f>
        <v>2444.2652000000003</v>
      </c>
      <c r="H43" s="20">
        <f t="shared" si="19"/>
        <v>1480.19</v>
      </c>
      <c r="I43" s="15">
        <f t="shared" ref="I43:I48" si="24">SUM(D43,F43,G43,H43)</f>
        <v>35806.215199999999</v>
      </c>
      <c r="J43" s="15">
        <f t="shared" ref="J43:J48" si="25">SUM(D43,F43,H43)</f>
        <v>33361.949999999997</v>
      </c>
    </row>
    <row r="44" spans="1:10" s="3" customFormat="1" ht="15.95" customHeight="1" x14ac:dyDescent="0.2">
      <c r="A44" s="6">
        <v>14</v>
      </c>
      <c r="B44" s="15">
        <v>20218</v>
      </c>
      <c r="C44" s="15">
        <f t="shared" si="22"/>
        <v>2656.81</v>
      </c>
      <c r="D44" s="15">
        <f t="shared" si="15"/>
        <v>31881.759999999998</v>
      </c>
      <c r="E44" s="15">
        <v>0</v>
      </c>
      <c r="F44" s="15">
        <f t="shared" si="18"/>
        <v>0</v>
      </c>
      <c r="G44" s="15">
        <f t="shared" si="23"/>
        <v>2444.2652000000003</v>
      </c>
      <c r="H44" s="20">
        <f t="shared" si="19"/>
        <v>1480.19</v>
      </c>
      <c r="I44" s="15">
        <f t="shared" si="24"/>
        <v>35806.215199999999</v>
      </c>
      <c r="J44" s="15">
        <f t="shared" si="25"/>
        <v>33361.949999999997</v>
      </c>
    </row>
    <row r="45" spans="1:10" s="3" customFormat="1" ht="15.95" customHeight="1" x14ac:dyDescent="0.2">
      <c r="A45" s="6">
        <v>15</v>
      </c>
      <c r="B45" s="15">
        <v>20843</v>
      </c>
      <c r="C45" s="15">
        <f t="shared" si="22"/>
        <v>2738.94</v>
      </c>
      <c r="D45" s="15">
        <f t="shared" si="15"/>
        <v>32867.33</v>
      </c>
      <c r="E45" s="15">
        <v>0</v>
      </c>
      <c r="F45" s="15">
        <f t="shared" si="18"/>
        <v>0</v>
      </c>
      <c r="G45" s="15">
        <f t="shared" si="23"/>
        <v>2519.8248000000003</v>
      </c>
      <c r="H45" s="20">
        <f t="shared" si="19"/>
        <v>1504.83</v>
      </c>
      <c r="I45" s="15">
        <f t="shared" si="24"/>
        <v>36891.984800000006</v>
      </c>
      <c r="J45" s="15">
        <f t="shared" si="25"/>
        <v>34372.160000000003</v>
      </c>
    </row>
    <row r="46" spans="1:10" s="3" customFormat="1" ht="15.95" customHeight="1" x14ac:dyDescent="0.2">
      <c r="A46" s="6">
        <v>16</v>
      </c>
      <c r="B46" s="15">
        <v>20843</v>
      </c>
      <c r="C46" s="15">
        <f t="shared" si="22"/>
        <v>2738.94</v>
      </c>
      <c r="D46" s="15">
        <f t="shared" si="15"/>
        <v>32867.33</v>
      </c>
      <c r="E46" s="15">
        <v>0</v>
      </c>
      <c r="F46" s="15">
        <f t="shared" ref="F46:F51" si="26">E46*12</f>
        <v>0</v>
      </c>
      <c r="G46" s="15">
        <f t="shared" si="23"/>
        <v>2519.8248000000003</v>
      </c>
      <c r="H46" s="20">
        <f t="shared" si="19"/>
        <v>1504.83</v>
      </c>
      <c r="I46" s="15">
        <f t="shared" si="24"/>
        <v>36891.984800000006</v>
      </c>
      <c r="J46" s="15">
        <f t="shared" si="25"/>
        <v>34372.160000000003</v>
      </c>
    </row>
    <row r="47" spans="1:10" s="3" customFormat="1" ht="15.95" customHeight="1" x14ac:dyDescent="0.2">
      <c r="A47" s="6">
        <v>17</v>
      </c>
      <c r="B47" s="15">
        <v>21468</v>
      </c>
      <c r="C47" s="15">
        <f t="shared" si="22"/>
        <v>2821.07</v>
      </c>
      <c r="D47" s="15">
        <f>ROUND(B47*$F$3,2)</f>
        <v>33852.89</v>
      </c>
      <c r="E47" s="15">
        <v>0</v>
      </c>
      <c r="F47" s="15">
        <f t="shared" si="26"/>
        <v>0</v>
      </c>
      <c r="G47" s="15">
        <f t="shared" si="23"/>
        <v>2595.3844000000004</v>
      </c>
      <c r="H47" s="20">
        <f t="shared" si="19"/>
        <v>1529.47</v>
      </c>
      <c r="I47" s="15">
        <f t="shared" si="24"/>
        <v>37977.744400000003</v>
      </c>
      <c r="J47" s="15">
        <f t="shared" si="25"/>
        <v>35382.36</v>
      </c>
    </row>
    <row r="48" spans="1:10" s="3" customFormat="1" ht="15.95" customHeight="1" x14ac:dyDescent="0.2">
      <c r="A48" s="6">
        <v>18</v>
      </c>
      <c r="B48" s="15">
        <v>21468</v>
      </c>
      <c r="C48" s="15">
        <f t="shared" si="22"/>
        <v>2821.07</v>
      </c>
      <c r="D48" s="15">
        <f t="shared" si="15"/>
        <v>33852.89</v>
      </c>
      <c r="E48" s="15">
        <v>0</v>
      </c>
      <c r="F48" s="15">
        <f t="shared" si="26"/>
        <v>0</v>
      </c>
      <c r="G48" s="15">
        <f t="shared" si="23"/>
        <v>2595.3844000000004</v>
      </c>
      <c r="H48" s="20">
        <f t="shared" si="19"/>
        <v>1529.47</v>
      </c>
      <c r="I48" s="15">
        <f t="shared" si="24"/>
        <v>37977.744400000003</v>
      </c>
      <c r="J48" s="15">
        <f t="shared" si="25"/>
        <v>35382.36</v>
      </c>
    </row>
    <row r="49" spans="1:10" s="3" customFormat="1" ht="15.95" customHeight="1" x14ac:dyDescent="0.2">
      <c r="A49" s="6">
        <v>19</v>
      </c>
      <c r="B49" s="15">
        <v>22093</v>
      </c>
      <c r="C49" s="15">
        <f>ROUND(D49/12,2)</f>
        <v>2903.2</v>
      </c>
      <c r="D49" s="15">
        <f>ROUND(B49*$F$3,2)</f>
        <v>34838.449999999997</v>
      </c>
      <c r="E49" s="15">
        <v>0</v>
      </c>
      <c r="F49" s="15">
        <f t="shared" si="26"/>
        <v>0</v>
      </c>
      <c r="G49" s="15">
        <f>(C49+E49)*0.92</f>
        <v>2670.944</v>
      </c>
      <c r="H49" s="20">
        <f t="shared" si="19"/>
        <v>1554.11</v>
      </c>
      <c r="I49" s="15">
        <f>SUM(D49,F49,G49,H49)</f>
        <v>39063.504000000001</v>
      </c>
      <c r="J49" s="15">
        <f>SUM(D49,F49,H49)</f>
        <v>36392.559999999998</v>
      </c>
    </row>
    <row r="50" spans="1:10" s="3" customFormat="1" ht="15.95" customHeight="1" x14ac:dyDescent="0.2">
      <c r="A50" s="6">
        <v>20</v>
      </c>
      <c r="B50" s="15">
        <v>22093</v>
      </c>
      <c r="C50" s="15">
        <f>ROUND(D50/12,2)</f>
        <v>2903.2</v>
      </c>
      <c r="D50" s="15">
        <f>ROUND(B50*$F$3,2)</f>
        <v>34838.449999999997</v>
      </c>
      <c r="E50" s="15">
        <v>0</v>
      </c>
      <c r="F50" s="15">
        <f t="shared" si="26"/>
        <v>0</v>
      </c>
      <c r="G50" s="15">
        <f>(C50+E50)*0.92</f>
        <v>2670.944</v>
      </c>
      <c r="H50" s="20">
        <f t="shared" si="19"/>
        <v>1554.11</v>
      </c>
      <c r="I50" s="15">
        <f>SUM(D50,F50,G50,H50)</f>
        <v>39063.504000000001</v>
      </c>
      <c r="J50" s="15">
        <f>SUM(D50,F50,H50)</f>
        <v>36392.559999999998</v>
      </c>
    </row>
    <row r="51" spans="1:10" s="3" customFormat="1" ht="15.95" customHeight="1" x14ac:dyDescent="0.2">
      <c r="A51" s="6">
        <v>21</v>
      </c>
      <c r="B51" s="15">
        <v>22718</v>
      </c>
      <c r="C51" s="15">
        <f>ROUND(D51/12,2)</f>
        <v>2985.33</v>
      </c>
      <c r="D51" s="15">
        <f>ROUND(B51*$F$3,2)</f>
        <v>35824.01</v>
      </c>
      <c r="E51" s="15">
        <v>0</v>
      </c>
      <c r="F51" s="15">
        <f t="shared" si="26"/>
        <v>0</v>
      </c>
      <c r="G51" s="15">
        <f>(C51+E51)*0.92</f>
        <v>2746.5036</v>
      </c>
      <c r="H51" s="20">
        <f>ROUND(683.1441+2.5%*(D51+F51),2)</f>
        <v>1578.74</v>
      </c>
      <c r="I51" s="15">
        <f>SUM(D51,F51,G51,H51)</f>
        <v>40149.253600000004</v>
      </c>
      <c r="J51" s="15">
        <f>SUM(D51,F51,H51)</f>
        <v>37402.75</v>
      </c>
    </row>
    <row r="52" spans="1:10" s="3" customFormat="1" ht="30" customHeight="1" x14ac:dyDescent="0.2">
      <c r="A52" s="8" t="s">
        <v>11</v>
      </c>
      <c r="B52" s="2"/>
      <c r="D52" s="2"/>
      <c r="E52" s="2"/>
      <c r="F52" s="2"/>
      <c r="G52" s="2"/>
      <c r="H52" s="18"/>
      <c r="I52" s="2"/>
    </row>
    <row r="53" spans="1:10" s="5" customFormat="1" ht="15.95" customHeight="1" x14ac:dyDescent="0.2">
      <c r="A53" s="4" t="s">
        <v>1</v>
      </c>
      <c r="B53" s="4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19" t="s">
        <v>8</v>
      </c>
      <c r="I53" s="4" t="s">
        <v>9</v>
      </c>
      <c r="J53" s="4" t="s">
        <v>10</v>
      </c>
    </row>
    <row r="54" spans="1:10" s="3" customFormat="1" ht="15.95" customHeight="1" x14ac:dyDescent="0.2">
      <c r="A54" s="6">
        <v>0</v>
      </c>
      <c r="B54" s="15">
        <v>14273.7</v>
      </c>
      <c r="C54" s="15">
        <f>ROUND(D54/12,2)</f>
        <v>1875.68</v>
      </c>
      <c r="D54" s="15">
        <f t="shared" ref="D54:D72" si="27">ROUND(B54*$F$3,2)</f>
        <v>22508.2</v>
      </c>
      <c r="E54" s="23">
        <v>47.3</v>
      </c>
      <c r="F54" s="15">
        <f>E54*12</f>
        <v>567.59999999999991</v>
      </c>
      <c r="G54" s="15">
        <f>(C54+E54)*0.92</f>
        <v>1769.1416000000002</v>
      </c>
      <c r="H54" s="20">
        <f>ROUND(683.1441+2.5%*(D54+F54),2)</f>
        <v>1260.04</v>
      </c>
      <c r="I54" s="15">
        <f>SUM(D54,F54,G54,H54)</f>
        <v>26104.981599999999</v>
      </c>
      <c r="J54" s="15">
        <f>SUM(D54,F54,H54)</f>
        <v>24335.84</v>
      </c>
    </row>
    <row r="55" spans="1:10" s="3" customFormat="1" ht="15.95" customHeight="1" x14ac:dyDescent="0.2">
      <c r="A55" s="6">
        <v>1</v>
      </c>
      <c r="B55" s="15">
        <v>14541.01</v>
      </c>
      <c r="C55" s="15">
        <f t="shared" ref="C55:C66" si="28">ROUND(D55/12,2)</f>
        <v>1910.81</v>
      </c>
      <c r="D55" s="15">
        <f t="shared" si="27"/>
        <v>22929.72</v>
      </c>
      <c r="E55" s="23">
        <v>47.3</v>
      </c>
      <c r="F55" s="15">
        <f t="shared" ref="F55:F69" si="29">E55*12</f>
        <v>567.59999999999991</v>
      </c>
      <c r="G55" s="15">
        <f t="shared" ref="G55:G66" si="30">(C55+E55)*0.92</f>
        <v>1801.4612</v>
      </c>
      <c r="H55" s="20">
        <f t="shared" ref="H55:H74" si="31">ROUND(683.1441+2.5%*(D55+F55),2)</f>
        <v>1270.58</v>
      </c>
      <c r="I55" s="15">
        <f t="shared" ref="I55:I66" si="32">SUM(D55,F55,G55,H55)</f>
        <v>26569.361199999999</v>
      </c>
      <c r="J55" s="15">
        <f t="shared" ref="J55:J66" si="33">SUM(D55,F55,H55)</f>
        <v>24767.9</v>
      </c>
    </row>
    <row r="56" spans="1:10" s="3" customFormat="1" ht="15.95" customHeight="1" x14ac:dyDescent="0.2">
      <c r="A56" s="6">
        <v>2</v>
      </c>
      <c r="B56" s="15">
        <v>14808.32</v>
      </c>
      <c r="C56" s="15">
        <f t="shared" si="28"/>
        <v>1945.94</v>
      </c>
      <c r="D56" s="15">
        <f t="shared" si="27"/>
        <v>23351.24</v>
      </c>
      <c r="E56" s="23">
        <v>47.3</v>
      </c>
      <c r="F56" s="15">
        <f t="shared" si="29"/>
        <v>567.59999999999991</v>
      </c>
      <c r="G56" s="15">
        <f t="shared" si="30"/>
        <v>1833.7808</v>
      </c>
      <c r="H56" s="20">
        <f t="shared" si="31"/>
        <v>1281.1199999999999</v>
      </c>
      <c r="I56" s="15">
        <f t="shared" si="32"/>
        <v>27033.7408</v>
      </c>
      <c r="J56" s="15">
        <f t="shared" si="33"/>
        <v>25199.96</v>
      </c>
    </row>
    <row r="57" spans="1:10" s="3" customFormat="1" ht="15.95" customHeight="1" x14ac:dyDescent="0.2">
      <c r="A57" s="6">
        <v>3</v>
      </c>
      <c r="B57" s="15">
        <v>15075.63</v>
      </c>
      <c r="C57" s="15">
        <f t="shared" si="28"/>
        <v>1981.06</v>
      </c>
      <c r="D57" s="15">
        <f t="shared" si="27"/>
        <v>23772.76</v>
      </c>
      <c r="E57" s="23">
        <v>47.3</v>
      </c>
      <c r="F57" s="15">
        <f t="shared" si="29"/>
        <v>567.59999999999991</v>
      </c>
      <c r="G57" s="15">
        <f t="shared" si="30"/>
        <v>1866.0912000000001</v>
      </c>
      <c r="H57" s="20">
        <f t="shared" si="31"/>
        <v>1291.6500000000001</v>
      </c>
      <c r="I57" s="15">
        <f t="shared" si="32"/>
        <v>27498.101199999997</v>
      </c>
      <c r="J57" s="15">
        <f t="shared" si="33"/>
        <v>25632.01</v>
      </c>
    </row>
    <row r="58" spans="1:10" s="3" customFormat="1" ht="15.95" customHeight="1" x14ac:dyDescent="0.2">
      <c r="A58" s="6">
        <v>4</v>
      </c>
      <c r="B58" s="15">
        <v>15075.63</v>
      </c>
      <c r="C58" s="15">
        <f t="shared" si="28"/>
        <v>1981.06</v>
      </c>
      <c r="D58" s="15">
        <f t="shared" si="27"/>
        <v>23772.76</v>
      </c>
      <c r="E58" s="23">
        <v>47.3</v>
      </c>
      <c r="F58" s="15">
        <f t="shared" si="29"/>
        <v>567.59999999999991</v>
      </c>
      <c r="G58" s="15">
        <f t="shared" si="30"/>
        <v>1866.0912000000001</v>
      </c>
      <c r="H58" s="20">
        <f t="shared" si="31"/>
        <v>1291.6500000000001</v>
      </c>
      <c r="I58" s="15">
        <f t="shared" si="32"/>
        <v>27498.101199999997</v>
      </c>
      <c r="J58" s="15">
        <f t="shared" si="33"/>
        <v>25632.01</v>
      </c>
    </row>
    <row r="59" spans="1:10" s="3" customFormat="1" ht="15.95" customHeight="1" x14ac:dyDescent="0.2">
      <c r="A59" s="6">
        <v>5</v>
      </c>
      <c r="B59" s="15">
        <v>15431.97</v>
      </c>
      <c r="C59" s="15">
        <f t="shared" si="28"/>
        <v>2027.89</v>
      </c>
      <c r="D59" s="15">
        <f t="shared" si="27"/>
        <v>24334.67</v>
      </c>
      <c r="E59" s="23">
        <v>47.3</v>
      </c>
      <c r="F59" s="15">
        <f t="shared" si="29"/>
        <v>567.59999999999991</v>
      </c>
      <c r="G59" s="15">
        <f t="shared" si="30"/>
        <v>1909.1748000000002</v>
      </c>
      <c r="H59" s="20">
        <f t="shared" si="31"/>
        <v>1305.7</v>
      </c>
      <c r="I59" s="15">
        <f t="shared" si="32"/>
        <v>28117.144799999998</v>
      </c>
      <c r="J59" s="15">
        <f t="shared" si="33"/>
        <v>26207.969999999998</v>
      </c>
    </row>
    <row r="60" spans="1:10" s="3" customFormat="1" ht="15.95" customHeight="1" x14ac:dyDescent="0.2">
      <c r="A60" s="6">
        <v>6</v>
      </c>
      <c r="B60" s="15">
        <v>15431.97</v>
      </c>
      <c r="C60" s="15">
        <f t="shared" si="28"/>
        <v>2027.89</v>
      </c>
      <c r="D60" s="15">
        <f t="shared" si="27"/>
        <v>24334.67</v>
      </c>
      <c r="E60" s="23">
        <v>47.3</v>
      </c>
      <c r="F60" s="15">
        <f t="shared" si="29"/>
        <v>567.59999999999991</v>
      </c>
      <c r="G60" s="15">
        <f t="shared" si="30"/>
        <v>1909.1748000000002</v>
      </c>
      <c r="H60" s="20">
        <f t="shared" si="31"/>
        <v>1305.7</v>
      </c>
      <c r="I60" s="15">
        <f t="shared" si="32"/>
        <v>28117.144799999998</v>
      </c>
      <c r="J60" s="15">
        <f t="shared" si="33"/>
        <v>26207.969999999998</v>
      </c>
    </row>
    <row r="61" spans="1:10" s="3" customFormat="1" ht="15.95" customHeight="1" x14ac:dyDescent="0.2">
      <c r="A61" s="6">
        <v>7</v>
      </c>
      <c r="B61" s="15">
        <v>15788.31</v>
      </c>
      <c r="C61" s="15">
        <f t="shared" si="28"/>
        <v>2074.7199999999998</v>
      </c>
      <c r="D61" s="15">
        <f t="shared" si="27"/>
        <v>24896.59</v>
      </c>
      <c r="E61" s="23">
        <v>47.3</v>
      </c>
      <c r="F61" s="15">
        <f t="shared" si="29"/>
        <v>567.59999999999991</v>
      </c>
      <c r="G61" s="15">
        <f t="shared" si="30"/>
        <v>1952.2584000000002</v>
      </c>
      <c r="H61" s="20">
        <f t="shared" si="31"/>
        <v>1319.75</v>
      </c>
      <c r="I61" s="15">
        <f t="shared" si="32"/>
        <v>28736.198399999997</v>
      </c>
      <c r="J61" s="15">
        <f t="shared" si="33"/>
        <v>26783.94</v>
      </c>
    </row>
    <row r="62" spans="1:10" s="3" customFormat="1" ht="15.95" customHeight="1" x14ac:dyDescent="0.2">
      <c r="A62" s="6">
        <v>8</v>
      </c>
      <c r="B62" s="15">
        <v>15788.31</v>
      </c>
      <c r="C62" s="15">
        <f t="shared" si="28"/>
        <v>2074.7199999999998</v>
      </c>
      <c r="D62" s="15">
        <f t="shared" si="27"/>
        <v>24896.59</v>
      </c>
      <c r="E62" s="23">
        <v>47.3</v>
      </c>
      <c r="F62" s="15">
        <f t="shared" si="29"/>
        <v>567.59999999999991</v>
      </c>
      <c r="G62" s="15">
        <f t="shared" si="30"/>
        <v>1952.2584000000002</v>
      </c>
      <c r="H62" s="20">
        <f t="shared" si="31"/>
        <v>1319.75</v>
      </c>
      <c r="I62" s="15">
        <f t="shared" si="32"/>
        <v>28736.198399999997</v>
      </c>
      <c r="J62" s="15">
        <f t="shared" si="33"/>
        <v>26783.94</v>
      </c>
    </row>
    <row r="63" spans="1:10" s="3" customFormat="1" ht="15.95" customHeight="1" x14ac:dyDescent="0.2">
      <c r="A63" s="6">
        <v>9</v>
      </c>
      <c r="B63" s="15">
        <v>16411.919999999998</v>
      </c>
      <c r="C63" s="15">
        <f t="shared" si="28"/>
        <v>2156.66</v>
      </c>
      <c r="D63" s="15">
        <f t="shared" si="27"/>
        <v>25879.96</v>
      </c>
      <c r="E63" s="23">
        <v>23.65</v>
      </c>
      <c r="F63" s="15">
        <f t="shared" si="29"/>
        <v>283.79999999999995</v>
      </c>
      <c r="G63" s="15">
        <f t="shared" si="30"/>
        <v>2005.8851999999999</v>
      </c>
      <c r="H63" s="20">
        <f t="shared" si="31"/>
        <v>1337.24</v>
      </c>
      <c r="I63" s="15">
        <f t="shared" si="32"/>
        <v>29506.885200000001</v>
      </c>
      <c r="J63" s="15">
        <f t="shared" si="33"/>
        <v>27501</v>
      </c>
    </row>
    <row r="64" spans="1:10" s="3" customFormat="1" ht="15.95" customHeight="1" x14ac:dyDescent="0.2">
      <c r="A64" s="6">
        <v>10</v>
      </c>
      <c r="B64" s="15">
        <v>16411.919999999998</v>
      </c>
      <c r="C64" s="15">
        <f t="shared" si="28"/>
        <v>2156.66</v>
      </c>
      <c r="D64" s="15">
        <f t="shared" si="27"/>
        <v>25879.96</v>
      </c>
      <c r="E64" s="23">
        <v>23.65</v>
      </c>
      <c r="F64" s="15">
        <f t="shared" si="29"/>
        <v>283.79999999999995</v>
      </c>
      <c r="G64" s="15">
        <f t="shared" si="30"/>
        <v>2005.8851999999999</v>
      </c>
      <c r="H64" s="20">
        <f t="shared" si="31"/>
        <v>1337.24</v>
      </c>
      <c r="I64" s="15">
        <f t="shared" si="32"/>
        <v>29506.885200000001</v>
      </c>
      <c r="J64" s="15">
        <f t="shared" si="33"/>
        <v>27501</v>
      </c>
    </row>
    <row r="65" spans="1:10" s="3" customFormat="1" ht="15.95" customHeight="1" x14ac:dyDescent="0.2">
      <c r="A65" s="6">
        <v>11</v>
      </c>
      <c r="B65" s="15">
        <v>17035.53</v>
      </c>
      <c r="C65" s="15">
        <f t="shared" si="28"/>
        <v>2238.61</v>
      </c>
      <c r="D65" s="15">
        <f t="shared" si="27"/>
        <v>26863.33</v>
      </c>
      <c r="E65" s="23">
        <v>23.65</v>
      </c>
      <c r="F65" s="15">
        <f t="shared" si="29"/>
        <v>283.79999999999995</v>
      </c>
      <c r="G65" s="15">
        <f t="shared" si="30"/>
        <v>2081.2792000000004</v>
      </c>
      <c r="H65" s="20">
        <f t="shared" si="31"/>
        <v>1361.82</v>
      </c>
      <c r="I65" s="15">
        <f t="shared" si="32"/>
        <v>30590.229200000002</v>
      </c>
      <c r="J65" s="15">
        <f t="shared" si="33"/>
        <v>28508.95</v>
      </c>
    </row>
    <row r="66" spans="1:10" s="3" customFormat="1" ht="15.95" customHeight="1" x14ac:dyDescent="0.2">
      <c r="A66" s="6">
        <v>12</v>
      </c>
      <c r="B66" s="15">
        <v>17035.53</v>
      </c>
      <c r="C66" s="15">
        <f t="shared" si="28"/>
        <v>2238.61</v>
      </c>
      <c r="D66" s="15">
        <f t="shared" si="27"/>
        <v>26863.33</v>
      </c>
      <c r="E66" s="23">
        <v>23.65</v>
      </c>
      <c r="F66" s="15">
        <f t="shared" si="29"/>
        <v>283.79999999999995</v>
      </c>
      <c r="G66" s="15">
        <f t="shared" si="30"/>
        <v>2081.2792000000004</v>
      </c>
      <c r="H66" s="20">
        <f t="shared" si="31"/>
        <v>1361.82</v>
      </c>
      <c r="I66" s="15">
        <f t="shared" si="32"/>
        <v>30590.229200000002</v>
      </c>
      <c r="J66" s="15">
        <f t="shared" si="33"/>
        <v>28508.95</v>
      </c>
    </row>
    <row r="67" spans="1:10" s="3" customFormat="1" ht="15.95" customHeight="1" x14ac:dyDescent="0.2">
      <c r="A67" s="6">
        <v>13</v>
      </c>
      <c r="B67" s="15">
        <v>17659.14</v>
      </c>
      <c r="C67" s="15">
        <f t="shared" ref="C67:C72" si="34">ROUND(D67/12,2)</f>
        <v>2320.56</v>
      </c>
      <c r="D67" s="15">
        <f t="shared" si="27"/>
        <v>27846.7</v>
      </c>
      <c r="E67" s="23">
        <v>23.65</v>
      </c>
      <c r="F67" s="15">
        <f t="shared" si="29"/>
        <v>283.79999999999995</v>
      </c>
      <c r="G67" s="15">
        <f t="shared" ref="G67:G72" si="35">(C67+E67)*0.92</f>
        <v>2156.6732000000002</v>
      </c>
      <c r="H67" s="20">
        <f t="shared" si="31"/>
        <v>1386.41</v>
      </c>
      <c r="I67" s="15">
        <f t="shared" ref="I67:I72" si="36">SUM(D67,F67,G67,H67)</f>
        <v>31673.583200000001</v>
      </c>
      <c r="J67" s="15">
        <f t="shared" ref="J67:J72" si="37">SUM(D67,F67,H67)</f>
        <v>29516.91</v>
      </c>
    </row>
    <row r="68" spans="1:10" s="3" customFormat="1" ht="15.95" customHeight="1" x14ac:dyDescent="0.2">
      <c r="A68" s="6">
        <v>14</v>
      </c>
      <c r="B68" s="15">
        <v>17659.14</v>
      </c>
      <c r="C68" s="15">
        <f t="shared" si="34"/>
        <v>2320.56</v>
      </c>
      <c r="D68" s="15">
        <f t="shared" si="27"/>
        <v>27846.7</v>
      </c>
      <c r="E68" s="23">
        <v>23.65</v>
      </c>
      <c r="F68" s="15">
        <f t="shared" si="29"/>
        <v>283.79999999999995</v>
      </c>
      <c r="G68" s="15">
        <f t="shared" si="35"/>
        <v>2156.6732000000002</v>
      </c>
      <c r="H68" s="20">
        <f t="shared" si="31"/>
        <v>1386.41</v>
      </c>
      <c r="I68" s="15">
        <f t="shared" si="36"/>
        <v>31673.583200000001</v>
      </c>
      <c r="J68" s="15">
        <f t="shared" si="37"/>
        <v>29516.91</v>
      </c>
    </row>
    <row r="69" spans="1:10" s="3" customFormat="1" ht="15.95" customHeight="1" x14ac:dyDescent="0.2">
      <c r="A69" s="6">
        <v>15</v>
      </c>
      <c r="B69" s="15">
        <v>18282.75</v>
      </c>
      <c r="C69" s="15">
        <f t="shared" si="34"/>
        <v>2402.5100000000002</v>
      </c>
      <c r="D69" s="15">
        <f t="shared" si="27"/>
        <v>28830.07</v>
      </c>
      <c r="E69" s="23">
        <v>23.65</v>
      </c>
      <c r="F69" s="15">
        <f t="shared" si="29"/>
        <v>283.79999999999995</v>
      </c>
      <c r="G69" s="15">
        <f t="shared" si="35"/>
        <v>2232.0672000000004</v>
      </c>
      <c r="H69" s="20">
        <f t="shared" si="31"/>
        <v>1410.99</v>
      </c>
      <c r="I69" s="15">
        <f t="shared" si="36"/>
        <v>32756.927200000002</v>
      </c>
      <c r="J69" s="15">
        <f t="shared" si="37"/>
        <v>30524.86</v>
      </c>
    </row>
    <row r="70" spans="1:10" s="3" customFormat="1" ht="15.95" customHeight="1" x14ac:dyDescent="0.2">
      <c r="A70" s="6">
        <v>16</v>
      </c>
      <c r="B70" s="15">
        <v>18282.75</v>
      </c>
      <c r="C70" s="15">
        <f t="shared" si="34"/>
        <v>2402.5100000000002</v>
      </c>
      <c r="D70" s="15">
        <f t="shared" si="27"/>
        <v>28830.07</v>
      </c>
      <c r="E70" s="23">
        <v>23.65</v>
      </c>
      <c r="F70" s="15">
        <f t="shared" ref="F70:F75" si="38">E70*12</f>
        <v>283.79999999999995</v>
      </c>
      <c r="G70" s="15">
        <f t="shared" si="35"/>
        <v>2232.0672000000004</v>
      </c>
      <c r="H70" s="20">
        <f t="shared" si="31"/>
        <v>1410.99</v>
      </c>
      <c r="I70" s="15">
        <f t="shared" si="36"/>
        <v>32756.927200000002</v>
      </c>
      <c r="J70" s="15">
        <f t="shared" si="37"/>
        <v>30524.86</v>
      </c>
    </row>
    <row r="71" spans="1:10" s="3" customFormat="1" ht="15.95" customHeight="1" x14ac:dyDescent="0.2">
      <c r="A71" s="6">
        <v>17</v>
      </c>
      <c r="B71" s="15">
        <v>18906.36</v>
      </c>
      <c r="C71" s="15">
        <f t="shared" si="34"/>
        <v>2484.4499999999998</v>
      </c>
      <c r="D71" s="15">
        <f>ROUND(B71*$F$3,2)</f>
        <v>29813.439999999999</v>
      </c>
      <c r="E71" s="23">
        <v>0</v>
      </c>
      <c r="F71" s="15">
        <f t="shared" si="38"/>
        <v>0</v>
      </c>
      <c r="G71" s="15">
        <f t="shared" si="35"/>
        <v>2285.694</v>
      </c>
      <c r="H71" s="20">
        <f t="shared" si="31"/>
        <v>1428.48</v>
      </c>
      <c r="I71" s="15">
        <f t="shared" si="36"/>
        <v>33527.614000000001</v>
      </c>
      <c r="J71" s="15">
        <f t="shared" si="37"/>
        <v>31241.919999999998</v>
      </c>
    </row>
    <row r="72" spans="1:10" s="3" customFormat="1" ht="15.95" customHeight="1" x14ac:dyDescent="0.2">
      <c r="A72" s="6">
        <v>18</v>
      </c>
      <c r="B72" s="15">
        <v>18906.36</v>
      </c>
      <c r="C72" s="15">
        <f t="shared" si="34"/>
        <v>2484.4499999999998</v>
      </c>
      <c r="D72" s="15">
        <f t="shared" si="27"/>
        <v>29813.439999999999</v>
      </c>
      <c r="E72" s="23">
        <v>0</v>
      </c>
      <c r="F72" s="15">
        <f t="shared" si="38"/>
        <v>0</v>
      </c>
      <c r="G72" s="15">
        <f t="shared" si="35"/>
        <v>2285.694</v>
      </c>
      <c r="H72" s="20">
        <f t="shared" si="31"/>
        <v>1428.48</v>
      </c>
      <c r="I72" s="15">
        <f t="shared" si="36"/>
        <v>33527.614000000001</v>
      </c>
      <c r="J72" s="15">
        <f t="shared" si="37"/>
        <v>31241.919999999998</v>
      </c>
    </row>
    <row r="73" spans="1:10" s="3" customFormat="1" ht="15.95" customHeight="1" x14ac:dyDescent="0.2">
      <c r="A73" s="6">
        <v>19</v>
      </c>
      <c r="B73" s="15">
        <v>19529.97</v>
      </c>
      <c r="C73" s="15">
        <f>ROUND(D73/12,2)</f>
        <v>2566.4</v>
      </c>
      <c r="D73" s="15">
        <f>ROUND(B73*$F$3,2)</f>
        <v>30796.81</v>
      </c>
      <c r="E73" s="23">
        <v>0</v>
      </c>
      <c r="F73" s="15">
        <f t="shared" si="38"/>
        <v>0</v>
      </c>
      <c r="G73" s="15">
        <f>(C73+E73)*0.92</f>
        <v>2361.0880000000002</v>
      </c>
      <c r="H73" s="20">
        <f t="shared" si="31"/>
        <v>1453.06</v>
      </c>
      <c r="I73" s="15">
        <f>SUM(D73,F73,G73,H73)</f>
        <v>34610.957999999999</v>
      </c>
      <c r="J73" s="15">
        <f>SUM(D73,F73,H73)</f>
        <v>32249.870000000003</v>
      </c>
    </row>
    <row r="74" spans="1:10" s="3" customFormat="1" ht="15.95" customHeight="1" x14ac:dyDescent="0.2">
      <c r="A74" s="6">
        <v>20</v>
      </c>
      <c r="B74" s="15">
        <v>19529.97</v>
      </c>
      <c r="C74" s="15">
        <f>ROUND(D74/12,2)</f>
        <v>2566.4</v>
      </c>
      <c r="D74" s="15">
        <f>ROUND(B74*$F$3,2)</f>
        <v>30796.81</v>
      </c>
      <c r="E74" s="23">
        <v>0</v>
      </c>
      <c r="F74" s="15">
        <f t="shared" si="38"/>
        <v>0</v>
      </c>
      <c r="G74" s="15">
        <f>(C74+E74)*0.92</f>
        <v>2361.0880000000002</v>
      </c>
      <c r="H74" s="20">
        <f t="shared" si="31"/>
        <v>1453.06</v>
      </c>
      <c r="I74" s="15">
        <f>SUM(D74,F74,G74,H74)</f>
        <v>34610.957999999999</v>
      </c>
      <c r="J74" s="15">
        <f>SUM(D74,F74,H74)</f>
        <v>32249.870000000003</v>
      </c>
    </row>
    <row r="75" spans="1:10" s="3" customFormat="1" ht="15.95" customHeight="1" x14ac:dyDescent="0.2">
      <c r="A75" s="6">
        <v>21</v>
      </c>
      <c r="B75" s="15">
        <v>20153.580000000002</v>
      </c>
      <c r="C75" s="15">
        <f>ROUND(D75/12,2)</f>
        <v>2648.35</v>
      </c>
      <c r="D75" s="15">
        <f>ROUND(B75*$F$3,2)</f>
        <v>31780.18</v>
      </c>
      <c r="E75" s="23">
        <v>0</v>
      </c>
      <c r="F75" s="15">
        <f t="shared" si="38"/>
        <v>0</v>
      </c>
      <c r="G75" s="15">
        <f>(C75+E75)*0.92</f>
        <v>2436.482</v>
      </c>
      <c r="H75" s="20">
        <f>ROUND(683.1441+2.5%*(D75+F75),2)</f>
        <v>1477.65</v>
      </c>
      <c r="I75" s="15">
        <f>SUM(D75,F75,G75,H75)</f>
        <v>35694.311999999998</v>
      </c>
      <c r="J75" s="15">
        <f>SUM(D75,F75,H75)</f>
        <v>33257.83</v>
      </c>
    </row>
    <row r="76" spans="1:10" s="3" customFormat="1" ht="23.25" customHeight="1" x14ac:dyDescent="0.2">
      <c r="A76" s="8" t="s">
        <v>12</v>
      </c>
      <c r="B76" s="2"/>
      <c r="D76" s="2"/>
      <c r="E76" s="2"/>
      <c r="F76" s="2"/>
      <c r="G76" s="2"/>
      <c r="H76" s="18"/>
      <c r="I76" s="2"/>
    </row>
    <row r="77" spans="1:10" s="5" customFormat="1" ht="15.95" customHeight="1" x14ac:dyDescent="0.2">
      <c r="A77" s="4" t="s">
        <v>1</v>
      </c>
      <c r="B77" s="4" t="s">
        <v>2</v>
      </c>
      <c r="C77" s="4" t="s">
        <v>3</v>
      </c>
      <c r="D77" s="4" t="s">
        <v>4</v>
      </c>
      <c r="E77" s="4" t="s">
        <v>5</v>
      </c>
      <c r="F77" s="4" t="s">
        <v>6</v>
      </c>
      <c r="G77" s="4" t="s">
        <v>7</v>
      </c>
      <c r="H77" s="19" t="s">
        <v>8</v>
      </c>
      <c r="I77" s="4" t="s">
        <v>9</v>
      </c>
      <c r="J77" s="4" t="s">
        <v>10</v>
      </c>
    </row>
    <row r="78" spans="1:10" s="3" customFormat="1" ht="15.95" customHeight="1" x14ac:dyDescent="0.2">
      <c r="A78" s="6">
        <v>0</v>
      </c>
      <c r="B78" s="15">
        <v>12951.56</v>
      </c>
      <c r="C78" s="15">
        <f>ROUND(D78/12,2)</f>
        <v>1701.94</v>
      </c>
      <c r="D78" s="15">
        <f t="shared" ref="D78:D95" si="39">ROUND(B78*$F$3,2)</f>
        <v>20423.310000000001</v>
      </c>
      <c r="E78" s="23">
        <v>47.3</v>
      </c>
      <c r="F78" s="16">
        <f>E78*12</f>
        <v>567.59999999999991</v>
      </c>
      <c r="G78" s="15">
        <f t="shared" ref="G78:G90" si="40">(C78+E78)*0.92</f>
        <v>1609.3008</v>
      </c>
      <c r="H78" s="20">
        <f>ROUND(683.1441+2.5%*(D78+F78),2)</f>
        <v>1207.92</v>
      </c>
      <c r="I78" s="15">
        <f>SUM(D78,F78,G78,H78)</f>
        <v>23808.130799999999</v>
      </c>
      <c r="J78" s="15">
        <f>SUM(D78,F78,H78)</f>
        <v>22198.83</v>
      </c>
    </row>
    <row r="79" spans="1:10" s="3" customFormat="1" ht="15.95" customHeight="1" x14ac:dyDescent="0.2">
      <c r="A79" s="6">
        <v>1</v>
      </c>
      <c r="B79" s="15">
        <v>13091.65</v>
      </c>
      <c r="C79" s="15">
        <f t="shared" ref="C79:C88" si="41">ROUND(D79/12,2)</f>
        <v>1720.35</v>
      </c>
      <c r="D79" s="15">
        <f t="shared" si="39"/>
        <v>20644.22</v>
      </c>
      <c r="E79" s="23">
        <v>47.3</v>
      </c>
      <c r="F79" s="16">
        <f t="shared" ref="F79:F93" si="42">E79*12</f>
        <v>567.59999999999991</v>
      </c>
      <c r="G79" s="15">
        <f t="shared" si="40"/>
        <v>1626.2380000000001</v>
      </c>
      <c r="H79" s="20">
        <f t="shared" ref="H79:H98" si="43">ROUND(683.1441+2.5%*(D79+F79),2)</f>
        <v>1213.44</v>
      </c>
      <c r="I79" s="15">
        <f t="shared" ref="I79:I90" si="44">SUM(D79,F79,G79,H79)</f>
        <v>24051.498</v>
      </c>
      <c r="J79" s="15">
        <f t="shared" ref="J79:J90" si="45">SUM(D79,F79,H79)</f>
        <v>22425.26</v>
      </c>
    </row>
    <row r="80" spans="1:10" s="3" customFormat="1" ht="15.95" customHeight="1" x14ac:dyDescent="0.2">
      <c r="A80" s="6">
        <v>2</v>
      </c>
      <c r="B80" s="15">
        <v>13231.74</v>
      </c>
      <c r="C80" s="15">
        <f t="shared" si="41"/>
        <v>1738.76</v>
      </c>
      <c r="D80" s="15">
        <f t="shared" si="39"/>
        <v>20865.13</v>
      </c>
      <c r="E80" s="23">
        <v>47.3</v>
      </c>
      <c r="F80" s="16">
        <f t="shared" si="42"/>
        <v>567.59999999999991</v>
      </c>
      <c r="G80" s="15">
        <f t="shared" si="40"/>
        <v>1643.1752000000001</v>
      </c>
      <c r="H80" s="20">
        <f t="shared" si="43"/>
        <v>1218.96</v>
      </c>
      <c r="I80" s="15">
        <f t="shared" si="44"/>
        <v>24294.8652</v>
      </c>
      <c r="J80" s="15">
        <f t="shared" si="45"/>
        <v>22651.69</v>
      </c>
    </row>
    <row r="81" spans="1:10" s="3" customFormat="1" ht="15.95" customHeight="1" x14ac:dyDescent="0.2">
      <c r="A81" s="6">
        <v>3</v>
      </c>
      <c r="B81" s="15">
        <v>13371.83</v>
      </c>
      <c r="C81" s="15">
        <f t="shared" si="41"/>
        <v>1757.17</v>
      </c>
      <c r="D81" s="15">
        <f t="shared" si="39"/>
        <v>21086.04</v>
      </c>
      <c r="E81" s="23">
        <v>47.3</v>
      </c>
      <c r="F81" s="16">
        <f t="shared" si="42"/>
        <v>567.59999999999991</v>
      </c>
      <c r="G81" s="15">
        <f t="shared" si="40"/>
        <v>1660.1124000000002</v>
      </c>
      <c r="H81" s="20">
        <f t="shared" si="43"/>
        <v>1224.49</v>
      </c>
      <c r="I81" s="15">
        <f t="shared" si="44"/>
        <v>24538.242400000003</v>
      </c>
      <c r="J81" s="15">
        <f t="shared" si="45"/>
        <v>22878.13</v>
      </c>
    </row>
    <row r="82" spans="1:10" s="3" customFormat="1" ht="15.95" customHeight="1" x14ac:dyDescent="0.2">
      <c r="A82" s="6">
        <v>4</v>
      </c>
      <c r="B82" s="15">
        <v>13371.83</v>
      </c>
      <c r="C82" s="15">
        <f t="shared" si="41"/>
        <v>1757.17</v>
      </c>
      <c r="D82" s="15">
        <f t="shared" si="39"/>
        <v>21086.04</v>
      </c>
      <c r="E82" s="23">
        <v>47.3</v>
      </c>
      <c r="F82" s="16">
        <f t="shared" si="42"/>
        <v>567.59999999999991</v>
      </c>
      <c r="G82" s="15">
        <f t="shared" si="40"/>
        <v>1660.1124000000002</v>
      </c>
      <c r="H82" s="20">
        <f t="shared" si="43"/>
        <v>1224.49</v>
      </c>
      <c r="I82" s="15">
        <f t="shared" si="44"/>
        <v>24538.242400000003</v>
      </c>
      <c r="J82" s="15">
        <f t="shared" si="45"/>
        <v>22878.13</v>
      </c>
    </row>
    <row r="83" spans="1:10" s="3" customFormat="1" ht="15.95" customHeight="1" x14ac:dyDescent="0.2">
      <c r="A83" s="6">
        <v>5</v>
      </c>
      <c r="B83" s="15">
        <v>13566.5</v>
      </c>
      <c r="C83" s="15">
        <f t="shared" si="41"/>
        <v>1782.75</v>
      </c>
      <c r="D83" s="15">
        <f t="shared" si="39"/>
        <v>21393.01</v>
      </c>
      <c r="E83" s="23">
        <v>47.3</v>
      </c>
      <c r="F83" s="16">
        <f t="shared" si="42"/>
        <v>567.59999999999991</v>
      </c>
      <c r="G83" s="15">
        <f t="shared" si="40"/>
        <v>1683.646</v>
      </c>
      <c r="H83" s="20">
        <f t="shared" si="43"/>
        <v>1232.1600000000001</v>
      </c>
      <c r="I83" s="15">
        <f t="shared" si="44"/>
        <v>24876.415999999997</v>
      </c>
      <c r="J83" s="15">
        <f t="shared" si="45"/>
        <v>23192.769999999997</v>
      </c>
    </row>
    <row r="84" spans="1:10" s="3" customFormat="1" ht="15.95" customHeight="1" x14ac:dyDescent="0.2">
      <c r="A84" s="6">
        <v>6</v>
      </c>
      <c r="B84" s="15">
        <v>13566.5</v>
      </c>
      <c r="C84" s="15">
        <f t="shared" si="41"/>
        <v>1782.75</v>
      </c>
      <c r="D84" s="15">
        <f t="shared" si="39"/>
        <v>21393.01</v>
      </c>
      <c r="E84" s="23">
        <v>47.3</v>
      </c>
      <c r="F84" s="16">
        <f t="shared" si="42"/>
        <v>567.59999999999991</v>
      </c>
      <c r="G84" s="15">
        <f t="shared" si="40"/>
        <v>1683.646</v>
      </c>
      <c r="H84" s="20">
        <f t="shared" si="43"/>
        <v>1232.1600000000001</v>
      </c>
      <c r="I84" s="15">
        <f t="shared" si="44"/>
        <v>24876.415999999997</v>
      </c>
      <c r="J84" s="15">
        <f t="shared" si="45"/>
        <v>23192.769999999997</v>
      </c>
    </row>
    <row r="85" spans="1:10" s="3" customFormat="1" ht="15.95" customHeight="1" x14ac:dyDescent="0.2">
      <c r="A85" s="6">
        <v>7</v>
      </c>
      <c r="B85" s="15">
        <v>13761.17</v>
      </c>
      <c r="C85" s="15">
        <f t="shared" si="41"/>
        <v>1808.33</v>
      </c>
      <c r="D85" s="15">
        <f t="shared" si="39"/>
        <v>21699.99</v>
      </c>
      <c r="E85" s="23">
        <v>47.3</v>
      </c>
      <c r="F85" s="16">
        <f t="shared" si="42"/>
        <v>567.59999999999991</v>
      </c>
      <c r="G85" s="15">
        <f t="shared" si="40"/>
        <v>1707.1795999999999</v>
      </c>
      <c r="H85" s="20">
        <f t="shared" si="43"/>
        <v>1239.83</v>
      </c>
      <c r="I85" s="15">
        <f t="shared" si="44"/>
        <v>25214.599600000001</v>
      </c>
      <c r="J85" s="15">
        <f t="shared" si="45"/>
        <v>23507.42</v>
      </c>
    </row>
    <row r="86" spans="1:10" s="3" customFormat="1" x14ac:dyDescent="0.2">
      <c r="A86" s="6">
        <v>8</v>
      </c>
      <c r="B86" s="15">
        <v>13761.17</v>
      </c>
      <c r="C86" s="15">
        <f t="shared" si="41"/>
        <v>1808.33</v>
      </c>
      <c r="D86" s="15">
        <f t="shared" si="39"/>
        <v>21699.99</v>
      </c>
      <c r="E86" s="23">
        <v>47.3</v>
      </c>
      <c r="F86" s="16">
        <f t="shared" si="42"/>
        <v>567.59999999999991</v>
      </c>
      <c r="G86" s="15">
        <f t="shared" si="40"/>
        <v>1707.1795999999999</v>
      </c>
      <c r="H86" s="20">
        <f t="shared" si="43"/>
        <v>1239.83</v>
      </c>
      <c r="I86" s="15">
        <f t="shared" si="44"/>
        <v>25214.599600000001</v>
      </c>
      <c r="J86" s="15">
        <f t="shared" si="45"/>
        <v>23507.42</v>
      </c>
    </row>
    <row r="87" spans="1:10" s="3" customFormat="1" ht="15.95" customHeight="1" x14ac:dyDescent="0.2">
      <c r="A87" s="6">
        <v>9</v>
      </c>
      <c r="B87" s="15">
        <v>13955.84</v>
      </c>
      <c r="C87" s="15">
        <f t="shared" si="41"/>
        <v>1833.91</v>
      </c>
      <c r="D87" s="15">
        <f t="shared" si="39"/>
        <v>22006.959999999999</v>
      </c>
      <c r="E87" s="23">
        <v>47.3</v>
      </c>
      <c r="F87" s="16">
        <f t="shared" si="42"/>
        <v>567.59999999999991</v>
      </c>
      <c r="G87" s="15">
        <f t="shared" si="40"/>
        <v>1730.7132000000001</v>
      </c>
      <c r="H87" s="20">
        <f t="shared" si="43"/>
        <v>1247.51</v>
      </c>
      <c r="I87" s="15">
        <f t="shared" si="44"/>
        <v>25552.783199999994</v>
      </c>
      <c r="J87" s="15">
        <f t="shared" si="45"/>
        <v>23822.069999999996</v>
      </c>
    </row>
    <row r="88" spans="1:10" s="3" customFormat="1" ht="15.95" customHeight="1" x14ac:dyDescent="0.2">
      <c r="A88" s="6">
        <v>10</v>
      </c>
      <c r="B88" s="15">
        <v>13955.84</v>
      </c>
      <c r="C88" s="15">
        <f t="shared" si="41"/>
        <v>1833.91</v>
      </c>
      <c r="D88" s="15">
        <f t="shared" si="39"/>
        <v>22006.959999999999</v>
      </c>
      <c r="E88" s="23">
        <v>47.3</v>
      </c>
      <c r="F88" s="16">
        <f t="shared" si="42"/>
        <v>567.59999999999991</v>
      </c>
      <c r="G88" s="15">
        <f t="shared" si="40"/>
        <v>1730.7132000000001</v>
      </c>
      <c r="H88" s="20">
        <f t="shared" si="43"/>
        <v>1247.51</v>
      </c>
      <c r="I88" s="15">
        <f t="shared" si="44"/>
        <v>25552.783199999994</v>
      </c>
      <c r="J88" s="15">
        <f t="shared" si="45"/>
        <v>23822.069999999996</v>
      </c>
    </row>
    <row r="89" spans="1:10" s="3" customFormat="1" ht="15.95" customHeight="1" x14ac:dyDescent="0.2">
      <c r="A89" s="6">
        <v>11</v>
      </c>
      <c r="B89" s="15">
        <v>14150.51</v>
      </c>
      <c r="C89" s="15">
        <v>1859.49</v>
      </c>
      <c r="D89" s="15">
        <f t="shared" si="39"/>
        <v>22313.94</v>
      </c>
      <c r="E89" s="23">
        <v>47.3</v>
      </c>
      <c r="F89" s="16">
        <f t="shared" si="42"/>
        <v>567.59999999999991</v>
      </c>
      <c r="G89" s="15">
        <f t="shared" si="40"/>
        <v>1754.2468000000001</v>
      </c>
      <c r="H89" s="20">
        <f t="shared" si="43"/>
        <v>1255.18</v>
      </c>
      <c r="I89" s="15">
        <f t="shared" si="44"/>
        <v>25890.966799999998</v>
      </c>
      <c r="J89" s="15">
        <f t="shared" si="45"/>
        <v>24136.719999999998</v>
      </c>
    </row>
    <row r="90" spans="1:10" s="3" customFormat="1" ht="15.95" customHeight="1" x14ac:dyDescent="0.2">
      <c r="A90" s="6">
        <v>12</v>
      </c>
      <c r="B90" s="15">
        <v>14150.51</v>
      </c>
      <c r="C90" s="15">
        <v>1859.49</v>
      </c>
      <c r="D90" s="15">
        <f t="shared" si="39"/>
        <v>22313.94</v>
      </c>
      <c r="E90" s="23">
        <v>47.3</v>
      </c>
      <c r="F90" s="16">
        <f t="shared" si="42"/>
        <v>567.59999999999991</v>
      </c>
      <c r="G90" s="15">
        <f t="shared" si="40"/>
        <v>1754.2468000000001</v>
      </c>
      <c r="H90" s="20">
        <f t="shared" si="43"/>
        <v>1255.18</v>
      </c>
      <c r="I90" s="15">
        <f t="shared" si="44"/>
        <v>25890.966799999998</v>
      </c>
      <c r="J90" s="15">
        <f t="shared" si="45"/>
        <v>24136.719999999998</v>
      </c>
    </row>
    <row r="91" spans="1:10" s="3" customFormat="1" ht="15.95" customHeight="1" x14ac:dyDescent="0.2">
      <c r="A91" s="6">
        <v>13</v>
      </c>
      <c r="B91" s="15">
        <v>14345.18</v>
      </c>
      <c r="C91" s="15">
        <f t="shared" ref="C91:C96" si="46">ROUND(D91/12,2)</f>
        <v>1885.08</v>
      </c>
      <c r="D91" s="15">
        <f t="shared" si="39"/>
        <v>22620.91</v>
      </c>
      <c r="E91" s="23">
        <v>47.3</v>
      </c>
      <c r="F91" s="16">
        <f t="shared" si="42"/>
        <v>567.59999999999991</v>
      </c>
      <c r="G91" s="15">
        <f t="shared" ref="G91:G96" si="47">(C91+E91)*0.92</f>
        <v>1777.7896000000001</v>
      </c>
      <c r="H91" s="20">
        <f t="shared" si="43"/>
        <v>1262.8599999999999</v>
      </c>
      <c r="I91" s="15">
        <f t="shared" ref="I91:I96" si="48">SUM(D91,F91,G91,H91)</f>
        <v>26229.159599999999</v>
      </c>
      <c r="J91" s="15">
        <f t="shared" ref="J91:J96" si="49">SUM(D91,F91,H91)</f>
        <v>24451.37</v>
      </c>
    </row>
    <row r="92" spans="1:10" s="3" customFormat="1" ht="15.95" customHeight="1" x14ac:dyDescent="0.2">
      <c r="A92" s="6">
        <v>14</v>
      </c>
      <c r="B92" s="15">
        <v>14345.18</v>
      </c>
      <c r="C92" s="15">
        <f t="shared" si="46"/>
        <v>1885.08</v>
      </c>
      <c r="D92" s="15">
        <f t="shared" si="39"/>
        <v>22620.91</v>
      </c>
      <c r="E92" s="23">
        <v>47.3</v>
      </c>
      <c r="F92" s="16">
        <f t="shared" si="42"/>
        <v>567.59999999999991</v>
      </c>
      <c r="G92" s="15">
        <f t="shared" si="47"/>
        <v>1777.7896000000001</v>
      </c>
      <c r="H92" s="20">
        <f t="shared" si="43"/>
        <v>1262.8599999999999</v>
      </c>
      <c r="I92" s="15">
        <f t="shared" si="48"/>
        <v>26229.159599999999</v>
      </c>
      <c r="J92" s="15">
        <f t="shared" si="49"/>
        <v>24451.37</v>
      </c>
    </row>
    <row r="93" spans="1:10" s="3" customFormat="1" ht="15.95" customHeight="1" x14ac:dyDescent="0.2">
      <c r="A93" s="6">
        <v>15</v>
      </c>
      <c r="B93" s="15">
        <v>14669.29</v>
      </c>
      <c r="C93" s="15">
        <f t="shared" si="46"/>
        <v>1927.67</v>
      </c>
      <c r="D93" s="15">
        <f t="shared" si="39"/>
        <v>23132</v>
      </c>
      <c r="E93" s="23">
        <v>47.3</v>
      </c>
      <c r="F93" s="16">
        <f t="shared" si="42"/>
        <v>567.59999999999991</v>
      </c>
      <c r="G93" s="15">
        <f t="shared" si="47"/>
        <v>1816.9724000000001</v>
      </c>
      <c r="H93" s="20">
        <f t="shared" si="43"/>
        <v>1275.6300000000001</v>
      </c>
      <c r="I93" s="15">
        <f t="shared" si="48"/>
        <v>26792.202399999998</v>
      </c>
      <c r="J93" s="15">
        <f t="shared" si="49"/>
        <v>24975.23</v>
      </c>
    </row>
    <row r="94" spans="1:10" s="3" customFormat="1" ht="15.95" customHeight="1" x14ac:dyDescent="0.2">
      <c r="A94" s="6">
        <v>16</v>
      </c>
      <c r="B94" s="15">
        <v>14669.29</v>
      </c>
      <c r="C94" s="15">
        <f t="shared" si="46"/>
        <v>1927.67</v>
      </c>
      <c r="D94" s="15">
        <f t="shared" si="39"/>
        <v>23132</v>
      </c>
      <c r="E94" s="23">
        <v>47.3</v>
      </c>
      <c r="F94" s="16">
        <f t="shared" ref="F94:F99" si="50">E94*12</f>
        <v>567.59999999999991</v>
      </c>
      <c r="G94" s="15">
        <f t="shared" si="47"/>
        <v>1816.9724000000001</v>
      </c>
      <c r="H94" s="20">
        <f t="shared" si="43"/>
        <v>1275.6300000000001</v>
      </c>
      <c r="I94" s="15">
        <f t="shared" si="48"/>
        <v>26792.202399999998</v>
      </c>
      <c r="J94" s="15">
        <f t="shared" si="49"/>
        <v>24975.23</v>
      </c>
    </row>
    <row r="95" spans="1:10" s="3" customFormat="1" ht="15.95" customHeight="1" x14ac:dyDescent="0.2">
      <c r="A95" s="6">
        <v>17</v>
      </c>
      <c r="B95" s="15">
        <v>14993.4</v>
      </c>
      <c r="C95" s="15">
        <f t="shared" si="46"/>
        <v>1970.26</v>
      </c>
      <c r="D95" s="15">
        <f t="shared" si="39"/>
        <v>23643.09</v>
      </c>
      <c r="E95" s="23">
        <v>47.3</v>
      </c>
      <c r="F95" s="16">
        <f t="shared" si="50"/>
        <v>567.59999999999991</v>
      </c>
      <c r="G95" s="15">
        <f t="shared" si="47"/>
        <v>1856.1551999999999</v>
      </c>
      <c r="H95" s="20">
        <f t="shared" si="43"/>
        <v>1288.4100000000001</v>
      </c>
      <c r="I95" s="15">
        <f t="shared" si="48"/>
        <v>27355.2552</v>
      </c>
      <c r="J95" s="15">
        <f t="shared" si="49"/>
        <v>25499.1</v>
      </c>
    </row>
    <row r="96" spans="1:10" s="3" customFormat="1" ht="15.95" customHeight="1" x14ac:dyDescent="0.2">
      <c r="A96" s="6">
        <v>18</v>
      </c>
      <c r="B96" s="15">
        <v>14993.4</v>
      </c>
      <c r="C96" s="15">
        <f t="shared" si="46"/>
        <v>1970.26</v>
      </c>
      <c r="D96" s="15">
        <f>ROUND(B96*$F$3,2)</f>
        <v>23643.09</v>
      </c>
      <c r="E96" s="23">
        <v>47.3</v>
      </c>
      <c r="F96" s="16">
        <f t="shared" si="50"/>
        <v>567.59999999999991</v>
      </c>
      <c r="G96" s="15">
        <f t="shared" si="47"/>
        <v>1856.1551999999999</v>
      </c>
      <c r="H96" s="20">
        <f t="shared" si="43"/>
        <v>1288.4100000000001</v>
      </c>
      <c r="I96" s="15">
        <f t="shared" si="48"/>
        <v>27355.2552</v>
      </c>
      <c r="J96" s="15">
        <f t="shared" si="49"/>
        <v>25499.1</v>
      </c>
    </row>
    <row r="97" spans="1:11" s="3" customFormat="1" ht="15.95" customHeight="1" x14ac:dyDescent="0.2">
      <c r="A97" s="6">
        <v>19</v>
      </c>
      <c r="B97" s="15">
        <v>15317.51</v>
      </c>
      <c r="C97" s="15">
        <f>ROUND(D97/12,2)</f>
        <v>2012.85</v>
      </c>
      <c r="D97" s="15">
        <f>ROUND(B97*$F$3,2)</f>
        <v>24154.18</v>
      </c>
      <c r="E97" s="23">
        <v>47.3</v>
      </c>
      <c r="F97" s="16">
        <f t="shared" si="50"/>
        <v>567.59999999999991</v>
      </c>
      <c r="G97" s="15">
        <f>(C97+E97)*0.92</f>
        <v>1895.3380000000002</v>
      </c>
      <c r="H97" s="20">
        <f t="shared" si="43"/>
        <v>1301.19</v>
      </c>
      <c r="I97" s="15">
        <f>SUM(D97,F97,G97,H97)</f>
        <v>27918.307999999997</v>
      </c>
      <c r="J97" s="15">
        <f>SUM(D97,F97,H97)</f>
        <v>26022.969999999998</v>
      </c>
    </row>
    <row r="98" spans="1:11" s="3" customFormat="1" ht="15.95" customHeight="1" x14ac:dyDescent="0.2">
      <c r="A98" s="6">
        <v>20</v>
      </c>
      <c r="B98" s="15">
        <v>15317.51</v>
      </c>
      <c r="C98" s="15">
        <f>ROUND(D98/12,2)</f>
        <v>2012.85</v>
      </c>
      <c r="D98" s="15">
        <f>ROUND(B98*$F$3,2)</f>
        <v>24154.18</v>
      </c>
      <c r="E98" s="23">
        <v>47.3</v>
      </c>
      <c r="F98" s="16">
        <f t="shared" si="50"/>
        <v>567.59999999999991</v>
      </c>
      <c r="G98" s="15">
        <f>(C98+E98)*0.92</f>
        <v>1895.3380000000002</v>
      </c>
      <c r="H98" s="20">
        <f t="shared" si="43"/>
        <v>1301.19</v>
      </c>
      <c r="I98" s="15">
        <f>SUM(D98,F98,G98,H98)</f>
        <v>27918.307999999997</v>
      </c>
      <c r="J98" s="15">
        <f>SUM(D98,F98,H98)</f>
        <v>26022.969999999998</v>
      </c>
    </row>
    <row r="99" spans="1:11" s="3" customFormat="1" ht="15.95" customHeight="1" x14ac:dyDescent="0.2">
      <c r="A99" s="6">
        <v>21</v>
      </c>
      <c r="B99" s="15">
        <v>15641.62</v>
      </c>
      <c r="C99" s="15">
        <f>ROUND(D99/12,2)</f>
        <v>2055.44</v>
      </c>
      <c r="D99" s="15">
        <f>ROUND(B99*$F$3,2)</f>
        <v>24665.27</v>
      </c>
      <c r="E99" s="23">
        <v>47.3</v>
      </c>
      <c r="F99" s="16">
        <f t="shared" si="50"/>
        <v>567.59999999999991</v>
      </c>
      <c r="G99" s="15">
        <f>(C99+E99)*0.92</f>
        <v>1934.5208000000002</v>
      </c>
      <c r="H99" s="20">
        <f>ROUND(683.1441+2.5%*(D99+F99),2)</f>
        <v>1313.97</v>
      </c>
      <c r="I99" s="15">
        <f>SUM(D99,F99,G99,H99)</f>
        <v>28481.360800000002</v>
      </c>
      <c r="J99" s="15">
        <f>SUM(D99,F99,H99)</f>
        <v>26546.84</v>
      </c>
    </row>
    <row r="100" spans="1:11" s="3" customFormat="1" ht="15.95" customHeight="1" x14ac:dyDescent="0.2">
      <c r="A100" s="14"/>
      <c r="B100" s="25"/>
      <c r="C100" s="25"/>
      <c r="D100" s="25"/>
      <c r="E100" s="26"/>
      <c r="F100" s="27"/>
      <c r="G100" s="25"/>
      <c r="H100" s="28"/>
      <c r="I100" s="25"/>
      <c r="J100" s="25"/>
    </row>
    <row r="101" spans="1:11" ht="13.5" customHeight="1" x14ac:dyDescent="0.2">
      <c r="A101" s="11" t="s">
        <v>13</v>
      </c>
      <c r="B101" s="10"/>
      <c r="C101" s="10"/>
      <c r="D101" s="12" t="s">
        <v>14</v>
      </c>
      <c r="E101" s="12"/>
      <c r="F101" s="12"/>
      <c r="G101" s="12"/>
      <c r="H101" s="21"/>
      <c r="I101" s="12"/>
      <c r="J101" s="12"/>
      <c r="K101" s="12"/>
    </row>
    <row r="102" spans="1:11" x14ac:dyDescent="0.2">
      <c r="D102" s="13" t="s">
        <v>15</v>
      </c>
      <c r="E102" s="13"/>
      <c r="F102" s="13"/>
      <c r="G102" s="13"/>
      <c r="H102" s="22"/>
      <c r="I102" s="13"/>
      <c r="J102" s="13"/>
    </row>
    <row r="103" spans="1:11" x14ac:dyDescent="0.2">
      <c r="D103" s="13" t="s">
        <v>16</v>
      </c>
      <c r="E103" s="13"/>
      <c r="F103" s="13"/>
      <c r="G103" s="13"/>
      <c r="H103" s="22"/>
      <c r="I103" s="13"/>
      <c r="J103" s="13"/>
    </row>
    <row r="104" spans="1:11" x14ac:dyDescent="0.2">
      <c r="A104" s="9" t="s">
        <v>17</v>
      </c>
      <c r="B104" s="10"/>
      <c r="C104" s="10"/>
      <c r="D104" s="13" t="s">
        <v>18</v>
      </c>
      <c r="E104" s="13"/>
      <c r="F104" s="13"/>
      <c r="G104" s="13"/>
      <c r="H104" s="22"/>
      <c r="I104" s="13"/>
      <c r="J104" s="13"/>
    </row>
  </sheetData>
  <mergeCells count="2">
    <mergeCell ref="A1:J1"/>
    <mergeCell ref="A2:J2"/>
  </mergeCells>
  <phoneticPr fontId="7" type="noConversion"/>
  <printOptions horizontalCentered="1"/>
  <pageMargins left="0" right="0" top="0.59055118110236227" bottom="0.59055118110236227" header="0.39370078740157483" footer="0.39370078740157483"/>
  <pageSetup paperSize="9" scale="91" orientation="portrait" horizontalDpi="1200" verticalDpi="1200" r:id="rId1"/>
  <headerFooter alignWithMargins="0"/>
  <rowBreaks count="1" manualBreakCount="1">
    <brk id="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Blad1</vt:lpstr>
      <vt:lpstr>Blad2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</vt:vector>
  </TitlesOfParts>
  <Company>RKW-ONAFTS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RKW</dc:creator>
  <cp:lastModifiedBy>Steven De Looze</cp:lastModifiedBy>
  <cp:lastPrinted>2012-02-17T15:15:48Z</cp:lastPrinted>
  <dcterms:created xsi:type="dcterms:W3CDTF">1999-04-30T09:10:27Z</dcterms:created>
  <dcterms:modified xsi:type="dcterms:W3CDTF">2012-02-21T08:23:00Z</dcterms:modified>
</cp:coreProperties>
</file>