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7 Steven\Barema's\KO\"/>
    </mc:Choice>
  </mc:AlternateContent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62913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B2" i="4" l="1"/>
  <c r="B2" i="5" s="1"/>
  <c r="B2" i="6" s="1"/>
  <c r="C12" i="6"/>
  <c r="F12" i="6" s="1"/>
  <c r="E12" i="6"/>
  <c r="D12" i="6"/>
  <c r="A13" i="6"/>
  <c r="B13" i="6"/>
  <c r="E13" i="6" s="1"/>
  <c r="B14" i="6"/>
  <c r="B15" i="6"/>
  <c r="B16" i="6"/>
  <c r="B17" i="6"/>
  <c r="B18" i="6"/>
  <c r="E18" i="6" s="1"/>
  <c r="B19" i="6"/>
  <c r="C19" i="6"/>
  <c r="D19" i="6" s="1"/>
  <c r="B20" i="6"/>
  <c r="C20" i="6" s="1"/>
  <c r="D20" i="6" s="1"/>
  <c r="B21" i="6"/>
  <c r="F21" i="6"/>
  <c r="B22" i="6"/>
  <c r="B23" i="6"/>
  <c r="F23" i="6" s="1"/>
  <c r="B24" i="6"/>
  <c r="E24" i="6" s="1"/>
  <c r="B25" i="6"/>
  <c r="B26" i="6"/>
  <c r="C26" i="6" s="1"/>
  <c r="D26" i="6" s="1"/>
  <c r="B27" i="6"/>
  <c r="B28" i="6"/>
  <c r="B29" i="6"/>
  <c r="E29" i="6" s="1"/>
  <c r="B30" i="6"/>
  <c r="C30" i="6" s="1"/>
  <c r="D30" i="6" s="1"/>
  <c r="C12" i="5"/>
  <c r="D12" i="5" s="1"/>
  <c r="A13" i="5"/>
  <c r="B13" i="5"/>
  <c r="B14" i="5"/>
  <c r="C14" i="5"/>
  <c r="D14" i="5" s="1"/>
  <c r="B15" i="5"/>
  <c r="B16" i="5"/>
  <c r="F16" i="5" s="1"/>
  <c r="C16" i="5"/>
  <c r="D16" i="5" s="1"/>
  <c r="B17" i="5"/>
  <c r="B18" i="5"/>
  <c r="C18" i="5" s="1"/>
  <c r="D18" i="5" s="1"/>
  <c r="B19" i="5"/>
  <c r="B20" i="5"/>
  <c r="C20" i="5" s="1"/>
  <c r="D20" i="5" s="1"/>
  <c r="B21" i="5"/>
  <c r="E21" i="5" s="1"/>
  <c r="B22" i="5"/>
  <c r="C22" i="5" s="1"/>
  <c r="D22" i="5" s="1"/>
  <c r="B23" i="5"/>
  <c r="C23" i="5"/>
  <c r="D23" i="5" s="1"/>
  <c r="B24" i="5"/>
  <c r="C24" i="5" s="1"/>
  <c r="D24" i="5" s="1"/>
  <c r="B25" i="5"/>
  <c r="E25" i="5"/>
  <c r="B26" i="5"/>
  <c r="B27" i="5"/>
  <c r="B28" i="5"/>
  <c r="C28" i="5"/>
  <c r="D28" i="5" s="1"/>
  <c r="B29" i="5"/>
  <c r="C12" i="4"/>
  <c r="A13" i="4"/>
  <c r="B13" i="4"/>
  <c r="C13" i="4"/>
  <c r="D13" i="4" s="1"/>
  <c r="B14" i="4"/>
  <c r="B15" i="4"/>
  <c r="B16" i="4"/>
  <c r="B17" i="4"/>
  <c r="C17" i="4" s="1"/>
  <c r="D17" i="4" s="1"/>
  <c r="B18" i="4"/>
  <c r="B19" i="4"/>
  <c r="B20" i="4"/>
  <c r="E20" i="4" s="1"/>
  <c r="B21" i="4"/>
  <c r="B22" i="4"/>
  <c r="B23" i="4"/>
  <c r="B24" i="4"/>
  <c r="B25" i="4"/>
  <c r="B26" i="4"/>
  <c r="B27" i="4"/>
  <c r="B28" i="4"/>
  <c r="B29" i="4"/>
  <c r="C29" i="4" s="1"/>
  <c r="D29" i="4" s="1"/>
  <c r="C13" i="3"/>
  <c r="E26" i="3" s="1"/>
  <c r="A14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C17" i="5"/>
  <c r="D17" i="5" s="1"/>
  <c r="C15" i="4"/>
  <c r="D15" i="4" s="1"/>
  <c r="E20" i="5"/>
  <c r="E16" i="5"/>
  <c r="E19" i="6"/>
  <c r="C29" i="5"/>
  <c r="D29" i="5" s="1"/>
  <c r="E23" i="5"/>
  <c r="E15" i="5"/>
  <c r="E26" i="5"/>
  <c r="E16" i="3" l="1"/>
  <c r="E24" i="5"/>
  <c r="C26" i="4"/>
  <c r="D26" i="4" s="1"/>
  <c r="E22" i="5"/>
  <c r="C20" i="4"/>
  <c r="D20" i="4" s="1"/>
  <c r="C27" i="5"/>
  <c r="D27" i="5" s="1"/>
  <c r="F13" i="6"/>
  <c r="F21" i="4"/>
  <c r="F22" i="4"/>
  <c r="F18" i="4"/>
  <c r="C19" i="4"/>
  <c r="D19" i="4" s="1"/>
  <c r="E16" i="4"/>
  <c r="C28" i="4"/>
  <c r="D28" i="4" s="1"/>
  <c r="F19" i="4"/>
  <c r="E25" i="4"/>
  <c r="E21" i="4"/>
  <c r="E18" i="5"/>
  <c r="E19" i="5"/>
  <c r="E23" i="6"/>
  <c r="F13" i="4"/>
  <c r="F29" i="4"/>
  <c r="C19" i="5"/>
  <c r="D19" i="5" s="1"/>
  <c r="C27" i="4"/>
  <c r="D27" i="4" s="1"/>
  <c r="E27" i="4"/>
  <c r="F24" i="4"/>
  <c r="D12" i="4"/>
  <c r="C25" i="5"/>
  <c r="D25" i="5" s="1"/>
  <c r="E17" i="5"/>
  <c r="E13" i="5"/>
  <c r="E30" i="6"/>
  <c r="F28" i="6"/>
  <c r="E25" i="6"/>
  <c r="E17" i="6"/>
  <c r="F14" i="6"/>
  <c r="E14" i="4"/>
  <c r="E22" i="4"/>
  <c r="F12" i="4"/>
  <c r="F23" i="4"/>
  <c r="C21" i="4"/>
  <c r="D21" i="4" s="1"/>
  <c r="F26" i="4"/>
  <c r="C16" i="4"/>
  <c r="D16" i="4" s="1"/>
  <c r="E26" i="4"/>
  <c r="E13" i="4"/>
  <c r="C25" i="4"/>
  <c r="D25" i="4" s="1"/>
  <c r="C14" i="4"/>
  <c r="D14" i="4" s="1"/>
  <c r="E24" i="4"/>
  <c r="E28" i="4"/>
  <c r="C22" i="4"/>
  <c r="D22" i="4" s="1"/>
  <c r="F20" i="4"/>
  <c r="C18" i="4"/>
  <c r="D18" i="4" s="1"/>
  <c r="F14" i="4"/>
  <c r="E12" i="4"/>
  <c r="E14" i="5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<sst xmlns="http://schemas.openxmlformats.org/spreadsheetml/2006/main" count="672" uniqueCount="76">
  <si>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</si>
  <si>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</si>
  <si>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</si>
  <si>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</si>
  <si>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</si>
  <si>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</si>
  <si>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</si>
  <si>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</si>
  <si>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</si>
  <si>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</si>
  <si>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</si>
  <si>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</si>
  <si>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</si>
  <si>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</si>
  <si>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</si>
  <si>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</si>
  <si>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</si>
  <si>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</si>
  <si>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</si>
  <si>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</si>
  <si>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</si>
  <si>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</si>
  <si>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</si>
  <si>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</si>
  <si>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</si>
  <si>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</si>
  <si>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</si>
  <si>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</si>
  <si>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</si>
  <si>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</si>
  <si>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</si>
  <si>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</si>
  <si>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</si>
  <si>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</si>
  <si>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</si>
  <si>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</si>
  <si>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</si>
  <si>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</si>
  <si>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</si>
  <si>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</si>
  <si>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</si>
  <si>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</si>
  <si>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</si>
  <si>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</si>
  <si>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</si>
  <si>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</si>
  <si>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</si>
  <si>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</si>
  <si>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</si>
  <si>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</si>
  <si>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</si>
  <si>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</si>
  <si>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</si>
  <si>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</si>
  <si>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</si>
  <si>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</si>
  <si>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</si>
  <si>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</si>
  <si>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</si>
  <si>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</si>
  <si>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</si>
  <si>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</si>
  <si>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</si>
  <si>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</si>
  <si>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</si>
  <si>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</si>
  <si>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</si>
  <si>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</si>
  <si>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</si>
  <si>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</si>
  <si>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</si>
  <si>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</si>
  <si>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</si>
  <si>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</si>
  <si>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167,34%, toepasselijk vanaf 1 juli 2017</t>
  </si>
  <si>
    <t>Maandbedrag aan spilindex 103,04 en vereffeningspercentage: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</si>
</sst>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2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37" fontId="3" fillId="0" borderId="0" xfId="0" applyFont="1" applyFill="1"/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v>1.6734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75</v>
      </c>
      <c r="B6" s="2"/>
      <c r="C6" s="2"/>
      <c r="D6" s="2"/>
      <c r="E6" s="2"/>
      <c r="F6" s="2"/>
      <c r="G6" s="2"/>
      <c r="H6" s="2"/>
      <c r="I6" s="2"/>
      <c r="J6" s="2"/>
      <c r="K6" s="56" t="s">
        <v>74</v>
      </c>
      <c r="L6" s="56"/>
      <c r="M6" s="56"/>
      <c r="N6" s="56"/>
      <c r="O6" s="56"/>
      <c r="P6" s="56"/>
      <c r="Q6" s="56"/>
      <c r="R6" s="58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9" t="s">
        <v>56</v>
      </c>
      <c r="O10" s="59"/>
      <c r="P10" s="59"/>
      <c r="Q10" s="59"/>
      <c r="R10" s="59"/>
      <c r="S10" s="6" t="s">
        <v>1</v>
      </c>
      <c r="T10" s="59" t="s">
        <v>53</v>
      </c>
      <c r="U10" s="59"/>
      <c r="V10" s="59"/>
      <c r="W10" s="59"/>
      <c r="X10" s="59"/>
      <c r="Y10" s="6" t="s">
        <v>1</v>
      </c>
      <c r="Z10" s="59" t="s">
        <v>52</v>
      </c>
      <c r="AA10" s="59"/>
      <c r="AB10" s="59"/>
      <c r="AC10" s="59"/>
      <c r="AD10" s="59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9" t="s">
        <v>57</v>
      </c>
      <c r="O11" s="59"/>
      <c r="P11" s="59"/>
      <c r="Q11" s="59"/>
      <c r="R11" s="59"/>
      <c r="S11" s="6" t="s">
        <v>1</v>
      </c>
      <c r="T11" s="59"/>
      <c r="U11" s="59"/>
      <c r="V11" s="59"/>
      <c r="W11" s="59"/>
      <c r="X11" s="59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9" t="s">
        <v>58</v>
      </c>
      <c r="O13" s="59"/>
      <c r="P13" s="59"/>
      <c r="Q13" s="59"/>
      <c r="R13" s="59"/>
      <c r="S13" s="6" t="s">
        <v>1</v>
      </c>
      <c r="T13" s="59" t="s">
        <v>54</v>
      </c>
      <c r="U13" s="59"/>
      <c r="V13" s="59"/>
      <c r="W13" s="59"/>
      <c r="X13" s="59"/>
      <c r="Y13" s="6" t="s">
        <v>1</v>
      </c>
      <c r="Z13" s="59" t="s">
        <v>55</v>
      </c>
      <c r="AA13" s="59"/>
      <c r="AB13" s="59"/>
      <c r="AC13" s="59"/>
      <c r="AD13" s="59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2876.9048795361418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2178.99980168518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2014.8258845460698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2004.6246458221265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1759.6255295625424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2963.1228039732378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2222.0897510901118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2051.7591392145246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2079.0753670683366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1778.997858199946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3049.3407284103328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2265.1831573702461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2088.6854801325735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2153.526088314547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1798.3736437125526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3135.5586528474287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2308.2731067751779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2227.9768095607574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1817.7425154747534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3267.9327749944841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2382.1707279889142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2125.6152779258255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2162.54853259428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2330.3590824469079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1855.1355345452021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3401.5513722146061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2739.3316170838298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2211.7986336108916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2432.7448122082601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1894.6683593662849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3535.2391069387872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2813.2257814223635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2310.3403181465496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2669.7654604994063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1934.1977273121647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3668.9302985381723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2887.1234026360999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2772.1477333855564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1973.7270952580448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3802.6180332623535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2961.0210238498362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2408.8785458070051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3936.3092248617372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3034.9151881883695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2495.0964702441006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2874.5300062717065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2013.2564632039246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2581.3178515563995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2976.9122791578561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2052.7858311498044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4070.0004164611219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3289.5831843906403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2667.5357759934955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3079.2980089192092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2101.9322259103269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4203.6916080605051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3364.1929218961868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3181.6802818053588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2151.0786206708494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4337.3827996598902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2753.7537004305909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4471.0705343840718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3469.1056274309062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2839.9716248676868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3284.0625546915089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2200.225015431372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3543.0032486446421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2926.1895493047828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3386.444827577659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2249.3714101918945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3616.8974129831754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3012.4109306170812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3488.8305573390116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2298.5143480772135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3690.7950341969117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3591.2128302251617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2347.6607428377361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3098.6288550541772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3764.6926554106481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3184.8467794912726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3693.5951031113113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2396.8071375982586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3838.5868197491814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2445.9535323587811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77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1" t="s">
        <v>61</v>
      </c>
      <c r="B1" s="61"/>
      <c r="C1" s="61"/>
      <c r="D1" s="61"/>
      <c r="E1" s="61"/>
      <c r="F1" s="61"/>
    </row>
    <row r="2" spans="1:10" s="20" customFormat="1" ht="12.75" customHeight="1">
      <c r="A2" s="22" t="s">
        <v>62</v>
      </c>
      <c r="B2" s="57"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1.6734</v>
      </c>
      <c r="D13" s="40">
        <f>$C$13</f>
        <v>1.6734</v>
      </c>
      <c r="E13" s="40">
        <f>$C$13</f>
        <v>1.6734</v>
      </c>
      <c r="F13" s="40">
        <f>$C$13</f>
        <v>1.6734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26147.997620222162</v>
      </c>
      <c r="D14" s="44">
        <f>C14/12</f>
        <v>2178.99980168518</v>
      </c>
      <c r="E14" s="43">
        <f>((B14&lt;15744.06)*719.88+(B14&gt;15744.06)*(B14&lt;16104)*(16104-B14+359.94)+(B14&gt;16104)*(B14&lt;17866.13)*359.94+(B14&gt;17866.13)*(B14&lt;18226.07)*(18226.07-B14))/12*$C$13</f>
        <v>100.387266</v>
      </c>
      <c r="F14" s="43">
        <f>((B14&lt;15744.06)*359.94+(B14&gt;15744.06)*(B14&lt;15924.03)*(15924.03-B14+179.97)+(B14&gt;15924.03)*(B14&lt;17866.13)*179.97+(B14&gt;17866.13)*(B14&lt;18046.1)*(18046.1-B14))/12*$C$13</f>
        <v>50.193632999999998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26665.077013081343</v>
      </c>
      <c r="D15" s="43">
        <f>C15/12</f>
        <v>2222.0897510901118</v>
      </c>
      <c r="E15" s="43">
        <f t="shared" ref="E15:E31" si="1">((B15&lt;15744.06)*719.88+(B15&gt;15744.06)*(B15&lt;16104)*(16104-B15+359.94)+(B15&gt;16104)*(B15&lt;17866.13)*359.94+(B15&gt;17866.13)*(B15&lt;18226.07)*(18226.07-B15))/12*$C$13</f>
        <v>73.806681909888141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25.096816499999999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27182.197888442955</v>
      </c>
      <c r="D16" s="43">
        <f t="shared" ref="D16:D31" si="3">C16/12</f>
        <v>2265.1831573702461</v>
      </c>
      <c r="E16" s="43">
        <f t="shared" si="1"/>
        <v>50.193632999999998</v>
      </c>
      <c r="F16" s="43">
        <f t="shared" si="2"/>
        <v>25.096816499999999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27699.277281302137</v>
      </c>
      <c r="D17" s="43">
        <f t="shared" si="3"/>
        <v>2308.2731067751779</v>
      </c>
      <c r="E17" s="43">
        <f t="shared" si="1"/>
        <v>50.193632999999998</v>
      </c>
      <c r="F17" s="43">
        <f t="shared" si="2"/>
        <v>25.096816499999999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28586.048735866971</v>
      </c>
      <c r="D18" s="43">
        <f t="shared" si="3"/>
        <v>2382.1707279889142</v>
      </c>
      <c r="E18" s="43">
        <f t="shared" si="1"/>
        <v>50.193632999999998</v>
      </c>
      <c r="F18" s="43">
        <f t="shared" si="2"/>
        <v>25.096816499999999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32871.979405005957</v>
      </c>
      <c r="D19" s="43">
        <f t="shared" si="3"/>
        <v>2739.3316170838298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33758.709377068364</v>
      </c>
      <c r="D20" s="43">
        <f t="shared" si="3"/>
        <v>2813.2257814223635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34645.480831633198</v>
      </c>
      <c r="D21" s="43">
        <f t="shared" si="3"/>
        <v>2887.1234026360999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35532.252286198032</v>
      </c>
      <c r="D22" s="43">
        <f t="shared" si="3"/>
        <v>2961.0210238498362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36418.982258260432</v>
      </c>
      <c r="D23" s="43">
        <f t="shared" si="3"/>
        <v>3034.9151881883695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39474.998212687686</v>
      </c>
      <c r="D24" s="43">
        <f t="shared" si="3"/>
        <v>3289.5831843906403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40370.315062754242</v>
      </c>
      <c r="D25" s="43">
        <f t="shared" si="3"/>
        <v>3364.1929218961868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41629.267529170873</v>
      </c>
      <c r="D26" s="43">
        <f t="shared" si="3"/>
        <v>3469.1056274309062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42516.038983735707</v>
      </c>
      <c r="D27" s="43">
        <f t="shared" si="3"/>
        <v>3543.0032486446421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43402.768955798107</v>
      </c>
      <c r="D28" s="43">
        <f t="shared" si="3"/>
        <v>3616.8974129831754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44289.540410362941</v>
      </c>
      <c r="D29" s="43">
        <f t="shared" si="3"/>
        <v>3690.7950341969117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45176.311864927775</v>
      </c>
      <c r="D30" s="43">
        <f t="shared" si="3"/>
        <v>3764.6926554106481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46063.041836990174</v>
      </c>
      <c r="D31" s="50">
        <f t="shared" si="3"/>
        <v>3838.5868197491814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1" t="s">
        <v>61</v>
      </c>
      <c r="B1" s="61"/>
      <c r="C1" s="61"/>
      <c r="D1" s="61"/>
      <c r="E1" s="61"/>
      <c r="F1" s="61"/>
    </row>
    <row r="2" spans="1:10" s="20" customFormat="1" ht="12.75" customHeight="1">
      <c r="A2" s="22" t="s">
        <v>62</v>
      </c>
      <c r="B2" s="23">
        <f>'Ex-schaal 22;6-23;6-24;R-24;6'!B2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9" t="s">
        <v>56</v>
      </c>
      <c r="C4" s="59"/>
      <c r="D4" s="59"/>
      <c r="E4" s="59"/>
      <c r="F4" s="59"/>
    </row>
    <row r="5" spans="1:10">
      <c r="A5" s="30"/>
      <c r="B5" s="59" t="s">
        <v>57</v>
      </c>
      <c r="C5" s="59"/>
      <c r="D5" s="59"/>
      <c r="E5" s="59"/>
      <c r="F5" s="59"/>
    </row>
    <row r="6" spans="1:10">
      <c r="A6" s="30"/>
      <c r="B6" s="59" t="s">
        <v>58</v>
      </c>
      <c r="C6" s="59"/>
      <c r="D6" s="59"/>
      <c r="E6" s="59"/>
      <c r="F6" s="59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1.6734</v>
      </c>
      <c r="D12" s="40">
        <f>$C$12</f>
        <v>1.6734</v>
      </c>
      <c r="E12" s="40">
        <f>$C$12</f>
        <v>1.6734</v>
      </c>
      <c r="F12" s="40">
        <f>$C$12</f>
        <v>1.6734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24177.910614552839</v>
      </c>
      <c r="D13" s="44">
        <f>C13/12</f>
        <v>2014.8258845460698</v>
      </c>
      <c r="E13" s="43">
        <f>((B13&lt;15744.06)*719.88+(B13&gt;15744.06)*(B13&lt;16104)*(16104-B13+359.94)+(B13&gt;16104)*(B13&lt;17866.13)*359.94+(B13&gt;17866.13)*(B13&lt;18226.07)*(18226.07-B13))/12*$C$12</f>
        <v>100.387266</v>
      </c>
      <c r="F13" s="43">
        <f>((B13&lt;15744.06)*359.94+(B13&gt;15744.06)*(B13&lt;15924.03)*(15924.03-B13+179.97)+(B13&gt;15924.03)*(B13&lt;17866.13)*179.97+(B13&gt;17866.13)*(B13&lt;18046.1)*(18046.1-B13))/12*$C$12</f>
        <v>50.193632999999998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24621.109670574297</v>
      </c>
      <c r="D14" s="43">
        <f>C14/12</f>
        <v>2051.7591392145246</v>
      </c>
      <c r="E14" s="43">
        <f t="shared" ref="E14:E29" si="1">((B14&lt;15744.06)*719.88+(B14&gt;15744.06)*(B14&lt;16104)*(16104-B14+359.94)+(B14&gt;16104)*(B14&lt;17866.13)*359.94+(B14&gt;17866.13)*(B14&lt;18226.07)*(18226.07-B14))/12*$C$12</f>
        <v>100.387266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50.193632999999998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25064.225761590882</v>
      </c>
      <c r="D15" s="43">
        <f t="shared" ref="D15:D29" si="3">C15/12</f>
        <v>2088.6854801325735</v>
      </c>
      <c r="E15" s="43">
        <f t="shared" si="1"/>
        <v>100.387266</v>
      </c>
      <c r="F15" s="43">
        <f t="shared" si="2"/>
        <v>50.193632999999998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25507.383335109906</v>
      </c>
      <c r="D16" s="43">
        <f t="shared" si="3"/>
        <v>2125.6152779258255</v>
      </c>
      <c r="E16" s="43">
        <f t="shared" si="1"/>
        <v>100.387266</v>
      </c>
      <c r="F16" s="43">
        <f t="shared" si="2"/>
        <v>50.193632999999998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25950.58239113136</v>
      </c>
      <c r="D17" s="43">
        <f t="shared" si="3"/>
        <v>2162.54853259428</v>
      </c>
      <c r="E17" s="43">
        <f t="shared" si="1"/>
        <v>100.387266</v>
      </c>
      <c r="F17" s="43">
        <f t="shared" si="2"/>
        <v>50.193632999999998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26541.583603330699</v>
      </c>
      <c r="D18" s="43">
        <f t="shared" si="3"/>
        <v>2211.7986336108916</v>
      </c>
      <c r="E18" s="43">
        <f t="shared" si="1"/>
        <v>84.097799389108516</v>
      </c>
      <c r="F18" s="43">
        <f t="shared" si="2"/>
        <v>33.904166389108589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27724.083817758594</v>
      </c>
      <c r="D19" s="43">
        <f t="shared" si="3"/>
        <v>2310.3403181465496</v>
      </c>
      <c r="E19" s="43">
        <f t="shared" si="1"/>
        <v>50.193632999999998</v>
      </c>
      <c r="F19" s="43">
        <f t="shared" si="2"/>
        <v>25.096816499999999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28906.542549684062</v>
      </c>
      <c r="D20" s="43">
        <f t="shared" si="3"/>
        <v>2408.8785458070051</v>
      </c>
      <c r="E20" s="43">
        <f t="shared" si="1"/>
        <v>50.193632999999998</v>
      </c>
      <c r="F20" s="43">
        <f t="shared" si="2"/>
        <v>25.096816499999999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29941.157642929207</v>
      </c>
      <c r="D21" s="43">
        <f t="shared" si="3"/>
        <v>2495.0964702441006</v>
      </c>
      <c r="E21" s="43">
        <f t="shared" si="1"/>
        <v>46.528991255899271</v>
      </c>
      <c r="F21" s="43">
        <f t="shared" si="2"/>
        <v>21.432174755899108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30975.814218676795</v>
      </c>
      <c r="D22" s="43">
        <f t="shared" si="3"/>
        <v>2581.3178515563995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32010.429311921944</v>
      </c>
      <c r="D23" s="43">
        <f t="shared" si="3"/>
        <v>2667.5357759934955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33045.044405167093</v>
      </c>
      <c r="D24" s="43">
        <f t="shared" si="3"/>
        <v>2753.7537004305909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34079.659498412242</v>
      </c>
      <c r="D25" s="43">
        <f t="shared" si="3"/>
        <v>2839.9716248676868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35114.274591657391</v>
      </c>
      <c r="D26" s="43">
        <f t="shared" si="3"/>
        <v>2926.1895493047828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36148.931167404975</v>
      </c>
      <c r="D27" s="43">
        <f t="shared" si="3"/>
        <v>3012.4109306170812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37183.546260650124</v>
      </c>
      <c r="D28" s="43">
        <f t="shared" si="3"/>
        <v>3098.6288550541772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38218.161353895273</v>
      </c>
      <c r="D29" s="43">
        <f t="shared" si="3"/>
        <v>3184.8467794912726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1" t="s">
        <v>61</v>
      </c>
      <c r="B1" s="61"/>
      <c r="C1" s="61"/>
      <c r="D1" s="61"/>
      <c r="E1" s="61"/>
      <c r="F1" s="61"/>
    </row>
    <row r="2" spans="1:10" s="20" customFormat="1" ht="12.75" customHeight="1">
      <c r="A2" s="22" t="s">
        <v>62</v>
      </c>
      <c r="B2" s="23">
        <f>'Gebreveteerde verpleegk'!B2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9" t="s">
        <v>53</v>
      </c>
      <c r="C4" s="59"/>
      <c r="D4" s="59"/>
      <c r="E4" s="59"/>
      <c r="F4" s="59"/>
    </row>
    <row r="5" spans="1:10">
      <c r="A5" s="30"/>
      <c r="B5" s="59"/>
      <c r="C5" s="59"/>
      <c r="D5" s="59"/>
      <c r="E5" s="59"/>
      <c r="F5" s="59"/>
    </row>
    <row r="6" spans="1:10">
      <c r="A6" s="30"/>
      <c r="B6" s="59" t="s">
        <v>54</v>
      </c>
      <c r="C6" s="59"/>
      <c r="D6" s="59"/>
      <c r="E6" s="59"/>
      <c r="F6" s="59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1.6734</v>
      </c>
      <c r="D12" s="40">
        <f>$C$12</f>
        <v>1.6734</v>
      </c>
      <c r="E12" s="40">
        <f>$C$12</f>
        <v>1.6734</v>
      </c>
      <c r="F12" s="40">
        <f>$C$12</f>
        <v>1.6734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24055.495749865517</v>
      </c>
      <c r="D13" s="44">
        <f t="shared" ref="D13:D29" si="1">C13/12</f>
        <v>2004.6246458221265</v>
      </c>
      <c r="E13" s="43">
        <f>((B13&lt;15744.06)*719.88+(B13&gt;15744.06)*(B13&lt;16104)*(16104-B13+359.94)+(B13&gt;16104)*(B13&lt;17866.13)*359.94+(B13&gt;17866.13)*(B13&lt;18226.07)*(18226.07-B13))/12*$C$12</f>
        <v>100.387266</v>
      </c>
      <c r="F13" s="43">
        <f>((B13&lt;15744.06)*359.94+(B13&gt;15744.06)*(B13&lt;15924.03)*(15924.03-B13+179.97)+(B13&gt;15924.03)*(B13&lt;17866.13)*179.97+(B13&gt;17866.13)*(B13&lt;18046.1)*(18046.1-B13))/12*$C$12</f>
        <v>50.193632999999998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24948.904404820041</v>
      </c>
      <c r="D14" s="43">
        <f t="shared" si="1"/>
        <v>2079.0753670683366</v>
      </c>
      <c r="E14" s="43">
        <f t="shared" ref="E14:E29" si="2">((B14&lt;15744.06)*719.88+(B14&gt;15744.06)*(B14&lt;16104)*(16104-B14+359.94)+(B14&gt;16104)*(B14&lt;17866.13)*359.94+(B14&gt;17866.13)*(B14&lt;18226.07)*(18226.07-B14))/12*$C$12</f>
        <v>100.387266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50.193632999999998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25842.313059774566</v>
      </c>
      <c r="D15" s="43">
        <f t="shared" si="1"/>
        <v>2153.526088314547</v>
      </c>
      <c r="E15" s="43">
        <f t="shared" si="2"/>
        <v>100.387266</v>
      </c>
      <c r="F15" s="43">
        <f t="shared" si="3"/>
        <v>50.193632999999998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26735.72171472909</v>
      </c>
      <c r="D16" s="43">
        <f t="shared" si="1"/>
        <v>2227.9768095607574</v>
      </c>
      <c r="E16" s="43">
        <f t="shared" si="2"/>
        <v>67.919623439242429</v>
      </c>
      <c r="F16" s="43">
        <f t="shared" si="3"/>
        <v>25.096816499999999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27964.308989362893</v>
      </c>
      <c r="D17" s="43">
        <f t="shared" si="1"/>
        <v>2330.3590824469079</v>
      </c>
      <c r="E17" s="43">
        <f t="shared" si="2"/>
        <v>50.193632999999998</v>
      </c>
      <c r="F17" s="43">
        <f t="shared" si="3"/>
        <v>25.096816499999999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29192.937746499123</v>
      </c>
      <c r="D18" s="43">
        <f t="shared" si="1"/>
        <v>2432.7448122082601</v>
      </c>
      <c r="E18" s="43">
        <f t="shared" si="2"/>
        <v>50.193632999999998</v>
      </c>
      <c r="F18" s="43">
        <f t="shared" si="3"/>
        <v>25.096816499999999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32037.185525992874</v>
      </c>
      <c r="D19" s="43">
        <f t="shared" si="1"/>
        <v>2669.7654604994063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33265.772800626677</v>
      </c>
      <c r="D20" s="43">
        <f t="shared" si="1"/>
        <v>2772.1477333855564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34494.360075260476</v>
      </c>
      <c r="D21" s="43">
        <f t="shared" si="1"/>
        <v>2874.5300062717065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35722.947349894275</v>
      </c>
      <c r="D22" s="43">
        <f t="shared" si="1"/>
        <v>2976.9122791578561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36951.576107030509</v>
      </c>
      <c r="D23" s="43">
        <f t="shared" si="1"/>
        <v>3079.2980089192092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38180.163381664308</v>
      </c>
      <c r="D24" s="43">
        <f t="shared" si="1"/>
        <v>3181.6802818053588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39408.750656298107</v>
      </c>
      <c r="D25" s="43">
        <f t="shared" si="1"/>
        <v>3284.0625546915089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40637.337930931906</v>
      </c>
      <c r="D26" s="43">
        <f t="shared" si="1"/>
        <v>3386.444827577659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41865.96668806814</v>
      </c>
      <c r="D27" s="43">
        <f t="shared" si="1"/>
        <v>3488.8305573390116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43094.553962701939</v>
      </c>
      <c r="D28" s="43">
        <f t="shared" si="1"/>
        <v>3591.2128302251617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44323.141237335738</v>
      </c>
      <c r="D29" s="43">
        <f t="shared" si="1"/>
        <v>3693.5951031113113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1" t="s">
        <v>61</v>
      </c>
      <c r="B1" s="61"/>
      <c r="C1" s="61"/>
      <c r="D1" s="61"/>
      <c r="E1" s="61"/>
      <c r="F1" s="61"/>
    </row>
    <row r="2" spans="1:10" s="20" customFormat="1" ht="12.75" customHeight="1">
      <c r="A2" s="22" t="s">
        <v>62</v>
      </c>
      <c r="B2" s="23">
        <f>Kleuterleidster!B2</f>
        <v>42552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9" t="s">
        <v>52</v>
      </c>
      <c r="C4" s="59"/>
      <c r="D4" s="59"/>
      <c r="E4" s="59"/>
      <c r="F4" s="59"/>
    </row>
    <row r="5" spans="1:10">
      <c r="A5" s="30"/>
      <c r="B5" s="59"/>
      <c r="C5" s="59"/>
      <c r="D5" s="59"/>
      <c r="E5" s="59"/>
      <c r="F5" s="59"/>
    </row>
    <row r="6" spans="1:10">
      <c r="A6" s="30"/>
      <c r="B6" s="59" t="s">
        <v>55</v>
      </c>
      <c r="C6" s="59"/>
      <c r="D6" s="59"/>
      <c r="E6" s="59"/>
      <c r="F6" s="59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1.6734</v>
      </c>
      <c r="D12" s="40">
        <f>$C$12</f>
        <v>1.6734</v>
      </c>
      <c r="E12" s="40">
        <f>$C$12</f>
        <v>1.6734</v>
      </c>
      <c r="F12" s="40">
        <f>$C$12</f>
        <v>1.6734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21115.506354750509</v>
      </c>
      <c r="D13" s="44">
        <f t="shared" ref="D13:D30" si="1">C13/12</f>
        <v>1759.6255295625424</v>
      </c>
      <c r="E13" s="43">
        <f>((B13&lt;15744.06)*719.88+(B13&gt;15744.06)*(B13&lt;16104)*(16104-B13+359.94)+(B13&gt;16104)*(B13&lt;17866.13)*359.94+(B13&gt;17866.13)*(B13&lt;18226.07)*(18226.07-B13))/12*$C$12</f>
        <v>100.387266</v>
      </c>
      <c r="F13" s="43">
        <f>((B13&lt;15744.06)*359.94+(B13&gt;15744.06)*(B13&lt;15924.03)*(15924.03-B13+179.97)+(B13&gt;15924.03)*(B13&lt;17866.13)*179.97+(B13&gt;17866.13)*(B13&lt;18046.1)*(18046.1-B13))/12*$C$12</f>
        <v>50.193632999999998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21347.974298399353</v>
      </c>
      <c r="D14" s="43">
        <f t="shared" si="1"/>
        <v>1778.997858199946</v>
      </c>
      <c r="E14" s="43">
        <f t="shared" ref="E14:E30" si="2">((B14&lt;15744.06)*719.88+(B14&gt;15744.06)*(B14&lt;16104)*(16104-B14+359.94)+(B14&gt;16104)*(B14&lt;17866.13)*359.94+(B14&gt;17866.13)*(B14&lt;18226.07)*(18226.07-B14))/12*$C$12</f>
        <v>100.387266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50.193632999999998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21580.483724550631</v>
      </c>
      <c r="D15" s="43">
        <f t="shared" si="1"/>
        <v>1798.3736437125526</v>
      </c>
      <c r="E15" s="43">
        <f t="shared" si="2"/>
        <v>100.387266</v>
      </c>
      <c r="F15" s="43">
        <f t="shared" si="3"/>
        <v>50.193632999999998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21812.910185697041</v>
      </c>
      <c r="D16" s="43">
        <f t="shared" si="1"/>
        <v>1817.7425154747534</v>
      </c>
      <c r="E16" s="43">
        <f t="shared" si="2"/>
        <v>100.387266</v>
      </c>
      <c r="F16" s="43">
        <f t="shared" si="3"/>
        <v>50.193632999999998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22261.626414542425</v>
      </c>
      <c r="D17" s="43">
        <f t="shared" si="1"/>
        <v>1855.1355345452021</v>
      </c>
      <c r="E17" s="43">
        <f t="shared" si="2"/>
        <v>100.387266</v>
      </c>
      <c r="F17" s="43">
        <f t="shared" si="3"/>
        <v>50.193632999999998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22736.02031239542</v>
      </c>
      <c r="D18" s="43">
        <f t="shared" si="1"/>
        <v>1894.6683593662849</v>
      </c>
      <c r="E18" s="43">
        <f t="shared" si="2"/>
        <v>100.387266</v>
      </c>
      <c r="F18" s="43">
        <f t="shared" si="3"/>
        <v>50.193632999999998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23210.372727745977</v>
      </c>
      <c r="D19" s="43">
        <f t="shared" si="1"/>
        <v>1934.1977273121647</v>
      </c>
      <c r="E19" s="43">
        <f t="shared" si="2"/>
        <v>100.387266</v>
      </c>
      <c r="F19" s="43">
        <f t="shared" si="3"/>
        <v>50.193632999999998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23684.725143096537</v>
      </c>
      <c r="D20" s="43">
        <f t="shared" si="1"/>
        <v>1973.7270952580448</v>
      </c>
      <c r="E20" s="43">
        <f t="shared" si="2"/>
        <v>100.387266</v>
      </c>
      <c r="F20" s="43">
        <f t="shared" si="3"/>
        <v>50.193632999999998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24159.077558447094</v>
      </c>
      <c r="D21" s="43">
        <f t="shared" si="1"/>
        <v>2013.2564632039246</v>
      </c>
      <c r="E21" s="43">
        <f t="shared" si="2"/>
        <v>100.387266</v>
      </c>
      <c r="F21" s="43">
        <f t="shared" si="3"/>
        <v>50.193632999999998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24633.429973797654</v>
      </c>
      <c r="D22" s="43">
        <f t="shared" si="1"/>
        <v>2052.7858311498044</v>
      </c>
      <c r="E22" s="43">
        <f t="shared" si="2"/>
        <v>100.387266</v>
      </c>
      <c r="F22" s="43">
        <f t="shared" si="3"/>
        <v>50.193632999999998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25223.186710923925</v>
      </c>
      <c r="D23" s="43">
        <f t="shared" si="1"/>
        <v>2101.9322259103269</v>
      </c>
      <c r="E23" s="43">
        <f t="shared" si="2"/>
        <v>100.387266</v>
      </c>
      <c r="F23" s="43">
        <f t="shared" si="3"/>
        <v>50.193632999999998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25812.943448050191</v>
      </c>
      <c r="D24" s="43">
        <f t="shared" si="1"/>
        <v>2151.0786206708494</v>
      </c>
      <c r="E24" s="43">
        <f t="shared" si="2"/>
        <v>100.387266</v>
      </c>
      <c r="F24" s="43">
        <f t="shared" si="3"/>
        <v>50.193632999999998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26402.700185176465</v>
      </c>
      <c r="D25" s="43">
        <f t="shared" si="1"/>
        <v>2200.225015431372</v>
      </c>
      <c r="E25" s="43">
        <f t="shared" si="2"/>
        <v>95.67141756862803</v>
      </c>
      <c r="F25" s="43">
        <f t="shared" si="3"/>
        <v>45.477784568628117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26992.456922302732</v>
      </c>
      <c r="D26" s="43">
        <f t="shared" si="1"/>
        <v>2249.3714101918945</v>
      </c>
      <c r="E26" s="43">
        <f t="shared" si="2"/>
        <v>50.193632999999998</v>
      </c>
      <c r="F26" s="43">
        <f t="shared" si="3"/>
        <v>25.096816499999999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27582.172176926564</v>
      </c>
      <c r="D27" s="43">
        <f t="shared" si="1"/>
        <v>2298.5143480772135</v>
      </c>
      <c r="E27" s="43">
        <f t="shared" si="2"/>
        <v>50.193632999999998</v>
      </c>
      <c r="F27" s="43">
        <f t="shared" si="3"/>
        <v>25.096816499999999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28171.928914052834</v>
      </c>
      <c r="D28" s="43">
        <f t="shared" si="1"/>
        <v>2347.6607428377361</v>
      </c>
      <c r="E28" s="43">
        <f t="shared" si="2"/>
        <v>50.193632999999998</v>
      </c>
      <c r="F28" s="43">
        <f t="shared" si="3"/>
        <v>25.096816499999999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28761.685651179105</v>
      </c>
      <c r="D29" s="43">
        <f t="shared" si="1"/>
        <v>2396.8071375982586</v>
      </c>
      <c r="E29" s="43">
        <f t="shared" si="2"/>
        <v>50.193632999999998</v>
      </c>
      <c r="F29" s="43">
        <f t="shared" si="3"/>
        <v>25.096816499999999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29351.442388305375</v>
      </c>
      <c r="D30" s="43">
        <f t="shared" si="1"/>
        <v>2445.9535323587811</v>
      </c>
      <c r="E30" s="43">
        <f t="shared" si="2"/>
        <v>50.193632999999998</v>
      </c>
      <c r="F30" s="43">
        <f t="shared" si="3"/>
        <v>25.096816499999999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2012-12-13T08:04:48Z</cp:lastPrinted>
  <dcterms:created xsi:type="dcterms:W3CDTF">1999-05-27T09:49:31Z</dcterms:created>
  <dcterms:modified xsi:type="dcterms:W3CDTF">2017-06-09T07:22:28Z</dcterms:modified>
</cp:coreProperties>
</file>