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475" windowHeight="6405" tabRatio="680"/>
  </bookViews>
  <sheets>
    <sheet name=" overzicht" sheetId="1" r:id="rId1"/>
    <sheet name="Ex-schaal 22;6-23;6-24;R-24;6" sheetId="3" r:id="rId2"/>
    <sheet name="Gebreveteerde verpleegk" sheetId="4" r:id="rId3"/>
    <sheet name="Kleuterleidster" sheetId="5" r:id="rId4"/>
    <sheet name="Kinderverzorgster" sheetId="6" r:id="rId5"/>
  </sheets>
  <definedNames>
    <definedName name="_Regression_Int" localSheetId="0" hidden="1">1</definedName>
    <definedName name="Afdrukbereik_MI" localSheetId="0">' overzicht'!#REF!</definedName>
    <definedName name="ZONE_IMPRES_MI">' overzicht'!#REF!</definedName>
  </definedNames>
  <calcPr calcId="145621"/>
  <customWorkbookViews>
    <customWorkbookView name="Johanna Ghesquiere - Persoonlijke weergave" guid="{A7B54AFF-154D-4CD6-A06C-DDC2B781AB66}" mergeInterval="0" personalView="1" maximized="1" windowWidth="1676" windowHeight="851" activeSheetId="1" showComments="commIndAndComment"/>
  </customWorkbookViews>
</workbook>
</file>

<file path=xl/calcChain.xml><?xml version="1.0" encoding="utf-8"?>
<calcChain xmlns="http://schemas.openxmlformats.org/spreadsheetml/2006/main">
  <c r="B2" i="4" l="1"/>
  <c r="B2" i="5" s="1"/>
  <c r="B2" i="6" s="1"/>
  <c r="C12" i="6"/>
  <c r="F12" i="6" s="1"/>
  <c r="E12" i="6"/>
  <c r="D12" i="6"/>
  <c r="A13" i="6"/>
  <c r="B13" i="6"/>
  <c r="E13" i="6" s="1"/>
  <c r="F13" i="6"/>
  <c r="B14" i="6"/>
  <c r="B15" i="6"/>
  <c r="B16" i="6"/>
  <c r="B17" i="6"/>
  <c r="B18" i="6"/>
  <c r="E18" i="6" s="1"/>
  <c r="B19" i="6"/>
  <c r="C19" i="6"/>
  <c r="D19" i="6" s="1"/>
  <c r="B20" i="6"/>
  <c r="C20" i="6"/>
  <c r="D20" i="6" s="1"/>
  <c r="B21" i="6"/>
  <c r="F21" i="6"/>
  <c r="B22" i="6"/>
  <c r="B23" i="6"/>
  <c r="F23" i="6" s="1"/>
  <c r="B24" i="6"/>
  <c r="E24" i="6" s="1"/>
  <c r="B25" i="6"/>
  <c r="B26" i="6"/>
  <c r="C26" i="6" s="1"/>
  <c r="D26" i="6" s="1"/>
  <c r="B27" i="6"/>
  <c r="B28" i="6"/>
  <c r="B29" i="6"/>
  <c r="E29" i="6" s="1"/>
  <c r="B30" i="6"/>
  <c r="C30" i="6"/>
  <c r="D30" i="6" s="1"/>
  <c r="C12" i="5"/>
  <c r="D12" i="5" s="1"/>
  <c r="A13" i="5"/>
  <c r="B13" i="5"/>
  <c r="B14" i="5"/>
  <c r="C14" i="5"/>
  <c r="D14" i="5" s="1"/>
  <c r="B15" i="5"/>
  <c r="B16" i="5"/>
  <c r="C16" i="5"/>
  <c r="D16" i="5" s="1"/>
  <c r="F16" i="5"/>
  <c r="B17" i="5"/>
  <c r="B18" i="5"/>
  <c r="C18" i="5"/>
  <c r="D18" i="5" s="1"/>
  <c r="B19" i="5"/>
  <c r="B20" i="5"/>
  <c r="C20" i="5"/>
  <c r="D20" i="5" s="1"/>
  <c r="B21" i="5"/>
  <c r="E21" i="5" s="1"/>
  <c r="B22" i="5"/>
  <c r="B23" i="5"/>
  <c r="C23" i="5"/>
  <c r="D23" i="5" s="1"/>
  <c r="B24" i="5"/>
  <c r="C24" i="5" s="1"/>
  <c r="D24" i="5" s="1"/>
  <c r="B25" i="5"/>
  <c r="E25" i="5"/>
  <c r="B26" i="5"/>
  <c r="B27" i="5"/>
  <c r="C27" i="5" s="1"/>
  <c r="D27" i="5" s="1"/>
  <c r="B28" i="5"/>
  <c r="C28" i="5"/>
  <c r="D28" i="5" s="1"/>
  <c r="B29" i="5"/>
  <c r="C12" i="4"/>
  <c r="C26" i="4" s="1"/>
  <c r="D26" i="4" s="1"/>
  <c r="A13" i="4"/>
  <c r="B13" i="4"/>
  <c r="C13" i="4"/>
  <c r="D13" i="4" s="1"/>
  <c r="B14" i="4"/>
  <c r="B15" i="4"/>
  <c r="B16" i="4"/>
  <c r="B17" i="4"/>
  <c r="C17" i="4" s="1"/>
  <c r="D17" i="4" s="1"/>
  <c r="B18" i="4"/>
  <c r="B19" i="4"/>
  <c r="B20" i="4"/>
  <c r="E20" i="4" s="1"/>
  <c r="B21" i="4"/>
  <c r="B22" i="4"/>
  <c r="B23" i="4"/>
  <c r="B24" i="4"/>
  <c r="B25" i="4"/>
  <c r="B26" i="4"/>
  <c r="B27" i="4"/>
  <c r="B28" i="4"/>
  <c r="B29" i="4"/>
  <c r="C29" i="4"/>
  <c r="D29" i="4" s="1"/>
  <c r="C13" i="3"/>
  <c r="E26" i="3" s="1"/>
  <c r="A14" i="3"/>
  <c r="B14" i="3"/>
  <c r="B15" i="3"/>
  <c r="B16" i="3"/>
  <c r="E16" i="3" s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F19" i="1"/>
  <c r="L19" i="1"/>
  <c r="R19" i="1"/>
  <c r="X19" i="1"/>
  <c r="AD19" i="1"/>
  <c r="F20" i="1"/>
  <c r="L20" i="1"/>
  <c r="R20" i="1"/>
  <c r="X20" i="1"/>
  <c r="AD20" i="1"/>
  <c r="F21" i="1"/>
  <c r="L21" i="1"/>
  <c r="R21" i="1"/>
  <c r="X21" i="1"/>
  <c r="AD21" i="1"/>
  <c r="F22" i="1"/>
  <c r="L22" i="1"/>
  <c r="X22" i="1"/>
  <c r="AD22" i="1"/>
  <c r="F23" i="1"/>
  <c r="L23" i="1"/>
  <c r="R23" i="1"/>
  <c r="R24" i="1"/>
  <c r="X24" i="1"/>
  <c r="AD24" i="1"/>
  <c r="F25" i="1"/>
  <c r="L25" i="1"/>
  <c r="R25" i="1"/>
  <c r="X25" i="1"/>
  <c r="AD25" i="1"/>
  <c r="F26" i="1"/>
  <c r="L26" i="1"/>
  <c r="R26" i="1"/>
  <c r="X26" i="1"/>
  <c r="AD26" i="1"/>
  <c r="F27" i="1"/>
  <c r="L27" i="1"/>
  <c r="X27" i="1"/>
  <c r="AD27" i="1"/>
  <c r="F28" i="1"/>
  <c r="L28" i="1"/>
  <c r="R28" i="1"/>
  <c r="F29" i="1"/>
  <c r="L29" i="1"/>
  <c r="R29" i="1"/>
  <c r="X29" i="1"/>
  <c r="AD29" i="1"/>
  <c r="R30" i="1"/>
  <c r="X30" i="1"/>
  <c r="AD30" i="1"/>
  <c r="F31" i="1"/>
  <c r="L31" i="1"/>
  <c r="R31" i="1"/>
  <c r="X31" i="1"/>
  <c r="AD31" i="1"/>
  <c r="F32" i="1"/>
  <c r="L32" i="1"/>
  <c r="X32" i="1"/>
  <c r="AD32" i="1"/>
  <c r="F33" i="1"/>
  <c r="R33" i="1"/>
  <c r="F34" i="1"/>
  <c r="L34" i="1"/>
  <c r="R34" i="1"/>
  <c r="X34" i="1"/>
  <c r="AD34" i="1"/>
  <c r="L35" i="1"/>
  <c r="R35" i="1"/>
  <c r="X35" i="1"/>
  <c r="AD35" i="1"/>
  <c r="L36" i="1"/>
  <c r="R36" i="1"/>
  <c r="X36" i="1"/>
  <c r="AD36" i="1"/>
  <c r="L37" i="1"/>
  <c r="X37" i="1"/>
  <c r="AD37" i="1"/>
  <c r="R38" i="1"/>
  <c r="L39" i="1"/>
  <c r="R39" i="1"/>
  <c r="X39" i="1"/>
  <c r="AD39" i="1"/>
  <c r="L40" i="1"/>
  <c r="AD40" i="1"/>
  <c r="C22" i="5"/>
  <c r="D22" i="5" s="1"/>
  <c r="C17" i="5"/>
  <c r="D17" i="5" s="1"/>
  <c r="C15" i="4"/>
  <c r="D15" i="4" s="1"/>
  <c r="C20" i="4"/>
  <c r="D20" i="4" s="1"/>
  <c r="E24" i="5"/>
  <c r="E20" i="5"/>
  <c r="E16" i="5"/>
  <c r="E19" i="6"/>
  <c r="C29" i="5"/>
  <c r="D29" i="5" s="1"/>
  <c r="E23" i="5"/>
  <c r="E15" i="5"/>
  <c r="E26" i="5"/>
  <c r="E22" i="5"/>
  <c r="F21" i="4" l="1"/>
  <c r="F22" i="4"/>
  <c r="F18" i="4"/>
  <c r="C19" i="4"/>
  <c r="D19" i="4" s="1"/>
  <c r="E16" i="4"/>
  <c r="C28" i="4"/>
  <c r="D28" i="4" s="1"/>
  <c r="F19" i="4"/>
  <c r="E25" i="4"/>
  <c r="E21" i="4"/>
  <c r="E18" i="5"/>
  <c r="E19" i="5"/>
  <c r="E23" i="6"/>
  <c r="F13" i="4"/>
  <c r="F29" i="4"/>
  <c r="C19" i="5"/>
  <c r="D19" i="5" s="1"/>
  <c r="C27" i="4"/>
  <c r="D27" i="4" s="1"/>
  <c r="E27" i="4"/>
  <c r="F24" i="4"/>
  <c r="D12" i="4"/>
  <c r="C25" i="5"/>
  <c r="D25" i="5" s="1"/>
  <c r="E17" i="5"/>
  <c r="E13" i="5"/>
  <c r="E30" i="6"/>
  <c r="F28" i="6"/>
  <c r="E25" i="6"/>
  <c r="E17" i="6"/>
  <c r="F14" i="6"/>
  <c r="E14" i="4"/>
  <c r="E22" i="4"/>
  <c r="F12" i="4"/>
  <c r="F23" i="4"/>
  <c r="C21" i="4"/>
  <c r="D21" i="4" s="1"/>
  <c r="F26" i="4"/>
  <c r="C16" i="4"/>
  <c r="D16" i="4" s="1"/>
  <c r="E26" i="4"/>
  <c r="E13" i="4"/>
  <c r="C25" i="4"/>
  <c r="D25" i="4" s="1"/>
  <c r="C14" i="4"/>
  <c r="D14" i="4" s="1"/>
  <c r="E24" i="4"/>
  <c r="E28" i="4"/>
  <c r="C22" i="4"/>
  <c r="D22" i="4" s="1"/>
  <c r="F20" i="4"/>
  <c r="C18" i="4"/>
  <c r="D18" i="4" s="1"/>
  <c r="F14" i="4"/>
  <c r="E12" i="4"/>
  <c r="E14" i="5"/>
  <c r="E12" i="5"/>
  <c r="E27" i="5"/>
  <c r="F12" i="5"/>
  <c r="E28" i="5"/>
  <c r="E18" i="4"/>
  <c r="C24" i="4"/>
  <c r="D24" i="4" s="1"/>
  <c r="F28" i="5"/>
  <c r="E19" i="4"/>
  <c r="E29" i="4"/>
  <c r="E29" i="5"/>
  <c r="F28" i="4"/>
  <c r="F27" i="4"/>
  <c r="C23" i="4"/>
  <c r="D23" i="4" s="1"/>
  <c r="F15" i="4"/>
  <c r="F29" i="5"/>
  <c r="C26" i="5"/>
  <c r="D26" i="5" s="1"/>
  <c r="F22" i="5"/>
  <c r="F19" i="5"/>
  <c r="C15" i="5"/>
  <c r="D15" i="5" s="1"/>
  <c r="C13" i="5"/>
  <c r="D13" i="5" s="1"/>
  <c r="F30" i="6"/>
  <c r="F29" i="6"/>
  <c r="F27" i="6"/>
  <c r="C25" i="6"/>
  <c r="D25" i="6" s="1"/>
  <c r="F22" i="6"/>
  <c r="E20" i="6"/>
  <c r="F16" i="6"/>
  <c r="E14" i="6"/>
  <c r="F18" i="3"/>
  <c r="C15" i="3"/>
  <c r="D15" i="3" s="1"/>
  <c r="F13" i="3"/>
  <c r="E20" i="3"/>
  <c r="E17" i="3"/>
  <c r="E15" i="6"/>
  <c r="F29" i="3"/>
  <c r="C30" i="3"/>
  <c r="D30" i="3" s="1"/>
  <c r="C26" i="3"/>
  <c r="D26" i="3" s="1"/>
  <c r="E23" i="3"/>
  <c r="C28" i="6"/>
  <c r="D28" i="6" s="1"/>
  <c r="F26" i="6"/>
  <c r="C22" i="6"/>
  <c r="D22" i="6" s="1"/>
  <c r="F20" i="6"/>
  <c r="F19" i="6"/>
  <c r="F17" i="6"/>
  <c r="C16" i="6"/>
  <c r="D16" i="6" s="1"/>
  <c r="C14" i="6"/>
  <c r="D14" i="6" s="1"/>
  <c r="F15" i="3"/>
  <c r="F24" i="3"/>
  <c r="E21" i="3"/>
  <c r="F17" i="3"/>
  <c r="C29" i="3"/>
  <c r="D29" i="3" s="1"/>
  <c r="E27" i="3"/>
  <c r="F22" i="3"/>
  <c r="C18" i="3"/>
  <c r="D18" i="3" s="1"/>
  <c r="E15" i="3"/>
  <c r="F23" i="3"/>
  <c r="C23" i="3"/>
  <c r="D23" i="3" s="1"/>
  <c r="F21" i="3"/>
  <c r="E25" i="3"/>
  <c r="C21" i="3"/>
  <c r="D21" i="3" s="1"/>
  <c r="E19" i="3"/>
  <c r="C14" i="3"/>
  <c r="D14" i="3" s="1"/>
  <c r="F31" i="3"/>
  <c r="F28" i="3"/>
  <c r="E27" i="6"/>
  <c r="F25" i="3"/>
  <c r="E31" i="3"/>
  <c r="E28" i="3"/>
  <c r="F26" i="3"/>
  <c r="E24" i="3"/>
  <c r="C17" i="3"/>
  <c r="D17" i="3" s="1"/>
  <c r="E28" i="6"/>
  <c r="C27" i="6"/>
  <c r="D27" i="6" s="1"/>
  <c r="F25" i="6"/>
  <c r="F24" i="6"/>
  <c r="E22" i="6"/>
  <c r="C21" i="6"/>
  <c r="D21" i="6" s="1"/>
  <c r="F18" i="6"/>
  <c r="C17" i="6"/>
  <c r="D17" i="6" s="1"/>
  <c r="C15" i="6"/>
  <c r="D15" i="6" s="1"/>
  <c r="F17" i="5"/>
  <c r="F25" i="5"/>
  <c r="F19" i="3"/>
  <c r="E13" i="3"/>
  <c r="E29" i="3"/>
  <c r="F14" i="5"/>
  <c r="F16" i="3"/>
  <c r="C27" i="3"/>
  <c r="D27" i="3" s="1"/>
  <c r="F15" i="5"/>
  <c r="F23" i="5"/>
  <c r="F17" i="4"/>
  <c r="F25" i="4"/>
  <c r="C16" i="3"/>
  <c r="D16" i="3" s="1"/>
  <c r="C20" i="3"/>
  <c r="D20" i="3" s="1"/>
  <c r="C24" i="3"/>
  <c r="D24" i="3" s="1"/>
  <c r="C28" i="3"/>
  <c r="D28" i="3" s="1"/>
  <c r="F16" i="4"/>
  <c r="F24" i="5"/>
  <c r="E15" i="4"/>
  <c r="F30" i="3"/>
  <c r="C25" i="3"/>
  <c r="D25" i="3" s="1"/>
  <c r="C22" i="3"/>
  <c r="D22" i="3" s="1"/>
  <c r="F14" i="3"/>
  <c r="D13" i="3"/>
  <c r="E23" i="4"/>
  <c r="E17" i="4"/>
  <c r="C21" i="5"/>
  <c r="D21" i="5" s="1"/>
  <c r="C29" i="6"/>
  <c r="D29" i="6" s="1"/>
  <c r="E26" i="6"/>
  <c r="C24" i="6"/>
  <c r="D24" i="6" s="1"/>
  <c r="C23" i="6"/>
  <c r="D23" i="6" s="1"/>
  <c r="E21" i="6"/>
  <c r="C18" i="6"/>
  <c r="D18" i="6" s="1"/>
  <c r="E16" i="6"/>
  <c r="F15" i="6"/>
  <c r="C13" i="6"/>
  <c r="D13" i="6" s="1"/>
  <c r="F13" i="5"/>
  <c r="F21" i="5"/>
  <c r="F27" i="3"/>
  <c r="F20" i="3"/>
  <c r="C31" i="3"/>
  <c r="D31" i="3" s="1"/>
  <c r="F18" i="5"/>
  <c r="F26" i="5"/>
  <c r="C19" i="3"/>
  <c r="D19" i="3" s="1"/>
  <c r="F20" i="5"/>
  <c r="F27" i="5"/>
  <c r="E14" i="3"/>
  <c r="E18" i="3"/>
  <c r="E22" i="3"/>
  <c r="E30" i="3"/>
</calcChain>
</file>

<file path=xl/sharedStrings.xml><?xml version="1.0" encoding="utf-8"?>
<sst xmlns="http://schemas.openxmlformats.org/spreadsheetml/2006/main" count="672" uniqueCount="76">
  <si>
    <t>Jaarbasis aan spilindex 138,01 (basis 1984), nr.56, vereffeningspercentage: 100%; toepasselijk vanaf 1 november 1994.</t>
  </si>
  <si>
    <t>|</t>
  </si>
  <si>
    <t xml:space="preserve">Licentiaat </t>
  </si>
  <si>
    <t>-Sociale verpleegkundige</t>
  </si>
  <si>
    <t>- psychologie</t>
  </si>
  <si>
    <t>-Gegradueerde verpleegk.</t>
  </si>
  <si>
    <t>- kinderpsychologie</t>
  </si>
  <si>
    <t>-Maatschappelijk assist.</t>
  </si>
  <si>
    <t>Ex-schaal 22/6-23/6-24/R-24/6</t>
  </si>
  <si>
    <t>Bar.</t>
  </si>
  <si>
    <t>Jaarbasis</t>
  </si>
  <si>
    <t>Maand-</t>
  </si>
  <si>
    <t>anc.</t>
  </si>
  <si>
    <t>bedrag</t>
  </si>
  <si>
    <t>anc</t>
  </si>
  <si>
    <t>22/6</t>
  </si>
  <si>
    <t>24/0</t>
  </si>
  <si>
    <t>23/0</t>
  </si>
  <si>
    <t>20/0</t>
  </si>
  <si>
    <t>21/0</t>
  </si>
  <si>
    <t>18/0</t>
  </si>
  <si>
    <t xml:space="preserve">   1</t>
  </si>
  <si>
    <t xml:space="preserve">   2</t>
  </si>
  <si>
    <t xml:space="preserve">   3</t>
  </si>
  <si>
    <t xml:space="preserve">   5</t>
  </si>
  <si>
    <t>23/6</t>
  </si>
  <si>
    <t xml:space="preserve">   4</t>
  </si>
  <si>
    <t xml:space="preserve">   7</t>
  </si>
  <si>
    <t xml:space="preserve">   9</t>
  </si>
  <si>
    <t xml:space="preserve">  11</t>
  </si>
  <si>
    <t xml:space="preserve">  10</t>
  </si>
  <si>
    <t xml:space="preserve">  13</t>
  </si>
  <si>
    <t xml:space="preserve">  15</t>
  </si>
  <si>
    <t xml:space="preserve">  12</t>
  </si>
  <si>
    <t>24/R</t>
  </si>
  <si>
    <t xml:space="preserve">  14</t>
  </si>
  <si>
    <t xml:space="preserve">  17</t>
  </si>
  <si>
    <t xml:space="preserve">  16</t>
  </si>
  <si>
    <t xml:space="preserve">  19</t>
  </si>
  <si>
    <t xml:space="preserve">  18</t>
  </si>
  <si>
    <t xml:space="preserve">  21</t>
  </si>
  <si>
    <t>24/6</t>
  </si>
  <si>
    <t xml:space="preserve">  23</t>
  </si>
  <si>
    <t xml:space="preserve">  20</t>
  </si>
  <si>
    <t xml:space="preserve">  22</t>
  </si>
  <si>
    <t xml:space="preserve">  25</t>
  </si>
  <si>
    <t xml:space="preserve">  24</t>
  </si>
  <si>
    <t xml:space="preserve">  26</t>
  </si>
  <si>
    <t xml:space="preserve">  27</t>
  </si>
  <si>
    <t xml:space="preserve">  29</t>
  </si>
  <si>
    <t xml:space="preserve">  28</t>
  </si>
  <si>
    <t>SUBSIDIEERBARE MAXIMUM-BAREMA'S VOOR DE VOORZIENINGEN INZAKE KINDERDAGOPVANG</t>
  </si>
  <si>
    <t>Kinderverzorgster</t>
  </si>
  <si>
    <t>Kleuterleidster</t>
  </si>
  <si>
    <t>Ex-schaal 121 onderwijs</t>
  </si>
  <si>
    <t>Ex-schaal  30/3 - 32/4</t>
  </si>
  <si>
    <t xml:space="preserve">Gebreveteerde </t>
  </si>
  <si>
    <t>verpleegkundige</t>
  </si>
  <si>
    <t>Ex-schaal 21/3</t>
  </si>
  <si>
    <t>= vereffeningspercentage</t>
  </si>
  <si>
    <t>EURO</t>
  </si>
  <si>
    <t>Kinderdagopvang - PC 305.2</t>
  </si>
  <si>
    <t>lonen</t>
  </si>
  <si>
    <t>Basis</t>
  </si>
  <si>
    <t>Jaarloon</t>
  </si>
  <si>
    <t>Maandloon</t>
  </si>
  <si>
    <t>Haardtoelage</t>
  </si>
  <si>
    <t>Standpl.-toelage</t>
  </si>
  <si>
    <t>PC 319.010</t>
  </si>
  <si>
    <t>PC 319,010</t>
  </si>
  <si>
    <t>PC 305.023</t>
  </si>
  <si>
    <t>basis</t>
  </si>
  <si>
    <t>Anc.</t>
  </si>
  <si>
    <t>coëff</t>
  </si>
  <si>
    <t>Maandbedrag aan spilindex 101,02, vereffeningspercentage:</t>
  </si>
  <si>
    <t>164,06%, toepasselijk vanaf 1 juli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</si>
</sst>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2">
    <font>
      <sz val="10"/>
      <name val="Courier"/>
    </font>
    <font>
      <sz val="10"/>
      <name val="Arial"/>
      <family val="2"/>
    </font>
    <font>
      <b/>
      <sz val="10"/>
      <name val="Courier"/>
      <family val="3"/>
    </font>
    <font>
      <b/>
      <sz val="10"/>
      <name val="CG Times"/>
      <family val="1"/>
    </font>
    <font>
      <b/>
      <sz val="12"/>
      <name val="CG Times"/>
      <family val="1"/>
    </font>
    <font>
      <sz val="10"/>
      <name val="CG Times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62">
    <xf numFmtId="37" fontId="0" fillId="0" borderId="0" xfId="0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4" fillId="0" borderId="0" xfId="0" applyFont="1" applyAlignment="1" applyProtection="1">
      <alignment horizontal="left"/>
    </xf>
    <xf numFmtId="37" fontId="5" fillId="0" borderId="0" xfId="0" applyFont="1"/>
    <xf numFmtId="37" fontId="3" fillId="0" borderId="1" xfId="0" quotePrefix="1" applyFont="1" applyBorder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"/>
    </xf>
    <xf numFmtId="37" fontId="3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"/>
    </xf>
    <xf numFmtId="37" fontId="3" fillId="0" borderId="0" xfId="0" applyFont="1" applyAlignment="1">
      <alignment horizontal="center"/>
    </xf>
    <xf numFmtId="37" fontId="0" fillId="0" borderId="0" xfId="0" quotePrefix="1"/>
    <xf numFmtId="39" fontId="3" fillId="0" borderId="0" xfId="0" applyNumberFormat="1" applyFont="1" applyProtection="1"/>
    <xf numFmtId="39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9" fontId="3" fillId="0" borderId="0" xfId="0" applyNumberFormat="1" applyFont="1" applyAlignment="1" applyProtection="1">
      <alignment horizontal="right"/>
    </xf>
    <xf numFmtId="10" fontId="2" fillId="2" borderId="0" xfId="0" applyNumberFormat="1" applyFont="1" applyFill="1" applyProtection="1"/>
    <xf numFmtId="37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37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7" fontId="6" fillId="0" borderId="0" xfId="0" applyFont="1" applyAlignment="1">
      <alignment horizontal="center"/>
    </xf>
    <xf numFmtId="14" fontId="6" fillId="0" borderId="0" xfId="0" applyNumberFormat="1" applyFont="1"/>
    <xf numFmtId="37" fontId="6" fillId="0" borderId="0" xfId="0" applyFont="1"/>
    <xf numFmtId="37" fontId="8" fillId="0" borderId="0" xfId="0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10" fillId="0" borderId="0" xfId="0" applyNumberFormat="1" applyFont="1" applyAlignment="1">
      <alignment horizontal="center"/>
    </xf>
    <xf numFmtId="37" fontId="10" fillId="0" borderId="0" xfId="0" applyFont="1"/>
    <xf numFmtId="1" fontId="11" fillId="3" borderId="2" xfId="0" applyNumberFormat="1" applyFont="1" applyFill="1" applyBorder="1" applyAlignment="1">
      <alignment horizontal="center"/>
    </xf>
    <xf numFmtId="37" fontId="11" fillId="3" borderId="2" xfId="0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9" fontId="11" fillId="3" borderId="3" xfId="1" applyNumberFormat="1" applyFont="1" applyFill="1" applyBorder="1" applyAlignment="1">
      <alignment horizontal="center"/>
    </xf>
    <xf numFmtId="9" fontId="11" fillId="3" borderId="3" xfId="0" applyNumberFormat="1" applyFont="1" applyFill="1" applyBorder="1" applyAlignment="1">
      <alignment horizontal="center"/>
    </xf>
    <xf numFmtId="37" fontId="11" fillId="3" borderId="3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0" fontId="11" fillId="3" borderId="4" xfId="1" applyNumberFormat="1" applyFont="1" applyFill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37" fontId="8" fillId="0" borderId="0" xfId="0" applyFont="1" applyAlignment="1">
      <alignment horizontal="center"/>
    </xf>
    <xf numFmtId="9" fontId="3" fillId="0" borderId="0" xfId="1" applyFont="1" applyAlignment="1" applyProtection="1">
      <alignment horizontal="center"/>
    </xf>
    <xf numFmtId="37" fontId="8" fillId="0" borderId="5" xfId="0" applyFont="1" applyBorder="1" applyAlignment="1">
      <alignment horizontal="center"/>
    </xf>
    <xf numFmtId="37" fontId="8" fillId="0" borderId="6" xfId="0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/>
    </xf>
    <xf numFmtId="37" fontId="8" fillId="0" borderId="1" xfId="0" applyFont="1" applyBorder="1"/>
    <xf numFmtId="37" fontId="8" fillId="0" borderId="7" xfId="0" applyFont="1" applyBorder="1"/>
    <xf numFmtId="37" fontId="8" fillId="0" borderId="0" xfId="0" applyFont="1" applyBorder="1"/>
    <xf numFmtId="37" fontId="8" fillId="0" borderId="8" xfId="0" applyFont="1" applyBorder="1"/>
    <xf numFmtId="37" fontId="3" fillId="4" borderId="0" xfId="0" applyFont="1" applyFill="1"/>
    <xf numFmtId="164" fontId="9" fillId="4" borderId="0" xfId="0" applyNumberFormat="1" applyFont="1" applyFill="1" applyAlignment="1">
      <alignment horizontal="center" vertical="center"/>
    </xf>
    <xf numFmtId="37" fontId="3" fillId="0" borderId="0" xfId="0" applyFont="1" applyAlignment="1" applyProtection="1">
      <alignment horizontal="center"/>
    </xf>
    <xf numFmtId="37" fontId="4" fillId="0" borderId="0" xfId="0" applyFont="1" applyAlignment="1" applyProtection="1">
      <alignment horizontal="center"/>
    </xf>
    <xf numFmtId="37" fontId="7" fillId="0" borderId="0" xfId="0" applyFont="1" applyAlignment="1">
      <alignment horizontal="center" vertical="center"/>
    </xf>
    <xf numFmtId="37" fontId="3" fillId="0" borderId="0" xfId="0" applyFont="1" applyFill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E42"/>
  <sheetViews>
    <sheetView showGridLines="0" tabSelected="1" zoomScale="75" zoomScaleNormal="75" workbookViewId="0">
      <selection sqref="A1:AE1"/>
    </sheetView>
  </sheetViews>
  <sheetFormatPr defaultColWidth="9.625" defaultRowHeight="12"/>
  <cols>
    <col min="1" max="1" width="1.625" customWidth="1"/>
    <col min="2" max="2" width="5.375" customWidth="1"/>
    <col min="3" max="3" width="1.625" customWidth="1"/>
    <col min="4" max="4" width="12.625" customWidth="1"/>
    <col min="5" max="5" width="1.625" customWidth="1"/>
    <col min="6" max="6" width="12.625" customWidth="1"/>
    <col min="7" max="7" width="1.625" customWidth="1"/>
    <col min="8" max="8" width="5.5" customWidth="1"/>
    <col min="9" max="9" width="1.625" customWidth="1"/>
    <col min="10" max="10" width="12.625" customWidth="1"/>
    <col min="11" max="11" width="1.625" customWidth="1"/>
    <col min="12" max="12" width="12.625" customWidth="1"/>
    <col min="13" max="13" width="1.625" customWidth="1"/>
    <col min="14" max="14" width="4.625" customWidth="1"/>
    <col min="15" max="15" width="1.625" customWidth="1"/>
    <col min="16" max="16" width="12.625" bestFit="1" customWidth="1"/>
    <col min="17" max="17" width="1.625" customWidth="1"/>
    <col min="18" max="18" width="11.375" bestFit="1" customWidth="1"/>
    <col min="19" max="19" width="1.625" customWidth="1"/>
    <col min="20" max="20" width="4.625" customWidth="1"/>
    <col min="21" max="21" width="1.625" customWidth="1"/>
    <col min="22" max="22" width="12.625" customWidth="1"/>
    <col min="23" max="23" width="1.625" customWidth="1"/>
    <col min="24" max="24" width="12.625" customWidth="1"/>
    <col min="25" max="25" width="1.625" customWidth="1"/>
    <col min="26" max="26" width="4.625" customWidth="1"/>
    <col min="27" max="27" width="1.625" customWidth="1"/>
    <col min="28" max="28" width="12.625" bestFit="1" customWidth="1"/>
    <col min="29" max="29" width="1.625" customWidth="1"/>
    <col min="30" max="30" width="11.375" bestFit="1" customWidth="1"/>
    <col min="31" max="31" width="1.625" customWidth="1"/>
  </cols>
  <sheetData>
    <row r="1" spans="1:31" ht="15.7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5.75">
      <c r="A2" s="2"/>
      <c r="B2" s="2"/>
      <c r="C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2"/>
      <c r="B3" s="2"/>
      <c r="C3" s="2"/>
      <c r="D3" s="19">
        <v>1.6406000000000001</v>
      </c>
      <c r="F3" s="14" t="s">
        <v>59</v>
      </c>
      <c r="G3" s="2"/>
      <c r="H3" s="2"/>
      <c r="I3" s="2"/>
      <c r="J3" s="2"/>
      <c r="K3" s="1"/>
      <c r="M3" s="2"/>
      <c r="N3" s="2"/>
      <c r="O3" s="2"/>
      <c r="P3" s="13" t="s">
        <v>60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75">
      <c r="A5" s="3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.75">
      <c r="A6" s="3" t="s">
        <v>74</v>
      </c>
      <c r="B6" s="2"/>
      <c r="C6" s="2"/>
      <c r="D6" s="2"/>
      <c r="E6" s="2"/>
      <c r="F6" s="2"/>
      <c r="G6" s="2"/>
      <c r="H6" s="2"/>
      <c r="I6" s="2"/>
      <c r="J6" s="2"/>
      <c r="K6" s="56" t="s">
        <v>75</v>
      </c>
      <c r="L6" s="56"/>
      <c r="M6" s="56"/>
      <c r="N6" s="56"/>
      <c r="O6" s="56"/>
      <c r="P6" s="56"/>
      <c r="Q6" s="56"/>
      <c r="R6" s="61"/>
      <c r="S6" s="2"/>
      <c r="T6" s="2"/>
      <c r="U6" s="2"/>
      <c r="V6" s="4"/>
      <c r="W6" s="1"/>
      <c r="X6" s="2"/>
      <c r="Y6" s="2"/>
      <c r="Z6" s="2"/>
      <c r="AA6" s="2"/>
      <c r="AB6" s="2"/>
      <c r="AC6" s="2"/>
      <c r="AD6" s="2"/>
      <c r="AE6" s="2"/>
    </row>
    <row r="7" spans="1:31" ht="12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1"/>
      <c r="X7" s="2"/>
      <c r="Y7" s="2"/>
      <c r="Z7" s="2"/>
      <c r="AA7" s="2"/>
      <c r="AB7" s="2"/>
      <c r="AC7" s="2"/>
      <c r="AD7" s="2"/>
      <c r="AE7" s="2"/>
    </row>
    <row r="8" spans="1:31" ht="12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>
      <c r="A9" s="6" t="s">
        <v>1</v>
      </c>
      <c r="B9" s="7"/>
      <c r="C9" s="8"/>
      <c r="D9" s="8"/>
      <c r="E9" s="8"/>
      <c r="F9" s="8"/>
      <c r="G9" s="6" t="s">
        <v>1</v>
      </c>
      <c r="H9" s="7"/>
      <c r="I9" s="8"/>
      <c r="J9" s="8"/>
      <c r="K9" s="8"/>
      <c r="L9" s="8"/>
      <c r="M9" s="6" t="s">
        <v>1</v>
      </c>
      <c r="N9" s="7"/>
      <c r="O9" s="8"/>
      <c r="P9" s="8"/>
      <c r="Q9" s="8"/>
      <c r="R9" s="8"/>
      <c r="S9" s="6" t="s">
        <v>1</v>
      </c>
      <c r="T9" s="7"/>
      <c r="U9" s="8"/>
      <c r="V9" s="8"/>
      <c r="W9" s="8"/>
      <c r="X9" s="8"/>
      <c r="Y9" s="6" t="s">
        <v>1</v>
      </c>
      <c r="Z9" s="7"/>
      <c r="AA9" s="8"/>
      <c r="AB9" s="8"/>
      <c r="AC9" s="8"/>
      <c r="AD9" s="8"/>
      <c r="AE9" s="6" t="s">
        <v>1</v>
      </c>
    </row>
    <row r="10" spans="1:31" ht="12.75">
      <c r="A10" s="6" t="s">
        <v>1</v>
      </c>
      <c r="B10" s="1" t="s">
        <v>2</v>
      </c>
      <c r="C10" s="2"/>
      <c r="D10" s="2"/>
      <c r="E10" s="2"/>
      <c r="F10" s="2"/>
      <c r="G10" s="6" t="s">
        <v>1</v>
      </c>
      <c r="H10" s="1" t="s">
        <v>3</v>
      </c>
      <c r="I10" s="2"/>
      <c r="J10" s="2"/>
      <c r="K10" s="2"/>
      <c r="L10" s="2"/>
      <c r="M10" s="6" t="s">
        <v>1</v>
      </c>
      <c r="N10" s="58" t="s">
        <v>56</v>
      </c>
      <c r="O10" s="58"/>
      <c r="P10" s="58"/>
      <c r="Q10" s="58"/>
      <c r="R10" s="58"/>
      <c r="S10" s="6" t="s">
        <v>1</v>
      </c>
      <c r="T10" s="58" t="s">
        <v>53</v>
      </c>
      <c r="U10" s="58"/>
      <c r="V10" s="58"/>
      <c r="W10" s="58"/>
      <c r="X10" s="58"/>
      <c r="Y10" s="6" t="s">
        <v>1</v>
      </c>
      <c r="Z10" s="58" t="s">
        <v>52</v>
      </c>
      <c r="AA10" s="58"/>
      <c r="AB10" s="58"/>
      <c r="AC10" s="58"/>
      <c r="AD10" s="58"/>
      <c r="AE10" s="6" t="s">
        <v>1</v>
      </c>
    </row>
    <row r="11" spans="1:31" ht="12.75">
      <c r="A11" s="6" t="s">
        <v>1</v>
      </c>
      <c r="B11" s="1" t="s">
        <v>4</v>
      </c>
      <c r="C11" s="2"/>
      <c r="D11" s="2"/>
      <c r="E11" s="2"/>
      <c r="F11" s="2"/>
      <c r="G11" s="6" t="s">
        <v>1</v>
      </c>
      <c r="H11" s="1" t="s">
        <v>5</v>
      </c>
      <c r="I11" s="2"/>
      <c r="J11" s="2"/>
      <c r="K11" s="2"/>
      <c r="L11" s="2"/>
      <c r="M11" s="6" t="s">
        <v>1</v>
      </c>
      <c r="N11" s="58" t="s">
        <v>57</v>
      </c>
      <c r="O11" s="58"/>
      <c r="P11" s="58"/>
      <c r="Q11" s="58"/>
      <c r="R11" s="58"/>
      <c r="S11" s="6" t="s">
        <v>1</v>
      </c>
      <c r="T11" s="58"/>
      <c r="U11" s="58"/>
      <c r="V11" s="58"/>
      <c r="W11" s="58"/>
      <c r="X11" s="58"/>
      <c r="Y11" s="6" t="s">
        <v>1</v>
      </c>
      <c r="Z11" s="13"/>
      <c r="AA11" s="13"/>
      <c r="AB11" s="13"/>
      <c r="AC11" s="13"/>
      <c r="AD11" s="13"/>
      <c r="AE11" s="6" t="s">
        <v>1</v>
      </c>
    </row>
    <row r="12" spans="1:31" ht="12.75">
      <c r="A12" s="6" t="s">
        <v>1</v>
      </c>
      <c r="B12" s="1" t="s">
        <v>6</v>
      </c>
      <c r="C12" s="2"/>
      <c r="D12" s="2"/>
      <c r="E12" s="2"/>
      <c r="F12" s="2"/>
      <c r="G12" s="6" t="s">
        <v>1</v>
      </c>
      <c r="H12" s="1" t="s">
        <v>7</v>
      </c>
      <c r="I12" s="2"/>
      <c r="J12" s="2"/>
      <c r="K12" s="2"/>
      <c r="L12" s="2"/>
      <c r="M12" s="6" t="s">
        <v>1</v>
      </c>
      <c r="N12" s="2"/>
      <c r="O12" s="2"/>
      <c r="P12" s="2"/>
      <c r="Q12" s="2"/>
      <c r="R12" s="2"/>
      <c r="S12" s="6" t="s">
        <v>1</v>
      </c>
      <c r="T12" s="2"/>
      <c r="U12" s="2"/>
      <c r="V12" s="2"/>
      <c r="W12" s="2"/>
      <c r="X12" s="2"/>
      <c r="Y12" s="6" t="s">
        <v>1</v>
      </c>
      <c r="Z12" s="13"/>
      <c r="AA12" s="13"/>
      <c r="AB12" s="13"/>
      <c r="AC12" s="13"/>
      <c r="AD12" s="13"/>
      <c r="AE12" s="6" t="s">
        <v>1</v>
      </c>
    </row>
    <row r="13" spans="1:31" ht="12.75">
      <c r="A13" s="6" t="s">
        <v>1</v>
      </c>
      <c r="B13" s="2"/>
      <c r="C13" s="2"/>
      <c r="D13" s="2"/>
      <c r="E13" s="2"/>
      <c r="F13" s="2"/>
      <c r="G13" s="6" t="s">
        <v>1</v>
      </c>
      <c r="H13" s="1" t="s">
        <v>8</v>
      </c>
      <c r="I13" s="2"/>
      <c r="J13" s="2"/>
      <c r="K13" s="2"/>
      <c r="L13" s="2"/>
      <c r="M13" s="6" t="s">
        <v>1</v>
      </c>
      <c r="N13" s="58" t="s">
        <v>58</v>
      </c>
      <c r="O13" s="58"/>
      <c r="P13" s="58"/>
      <c r="Q13" s="58"/>
      <c r="R13" s="58"/>
      <c r="S13" s="6" t="s">
        <v>1</v>
      </c>
      <c r="T13" s="58" t="s">
        <v>54</v>
      </c>
      <c r="U13" s="58"/>
      <c r="V13" s="58"/>
      <c r="W13" s="58"/>
      <c r="X13" s="58"/>
      <c r="Y13" s="6" t="s">
        <v>1</v>
      </c>
      <c r="Z13" s="58" t="s">
        <v>55</v>
      </c>
      <c r="AA13" s="58"/>
      <c r="AB13" s="58"/>
      <c r="AC13" s="58"/>
      <c r="AD13" s="58"/>
      <c r="AE13" s="6" t="s">
        <v>1</v>
      </c>
    </row>
    <row r="14" spans="1:31" ht="12.75">
      <c r="A14" s="6" t="s">
        <v>1</v>
      </c>
      <c r="B14" s="9"/>
      <c r="C14" s="5"/>
      <c r="D14" s="9"/>
      <c r="E14" s="5"/>
      <c r="F14" s="9"/>
      <c r="G14" s="6" t="s">
        <v>1</v>
      </c>
      <c r="H14" s="9"/>
      <c r="I14" s="5"/>
      <c r="J14" s="9"/>
      <c r="K14" s="5"/>
      <c r="L14" s="9"/>
      <c r="M14" s="6" t="s">
        <v>1</v>
      </c>
      <c r="N14" s="9"/>
      <c r="O14" s="5"/>
      <c r="P14" s="9"/>
      <c r="Q14" s="5"/>
      <c r="R14" s="9"/>
      <c r="S14" s="6" t="s">
        <v>1</v>
      </c>
      <c r="T14" s="9"/>
      <c r="U14" s="5"/>
      <c r="V14" s="9"/>
      <c r="W14" s="5"/>
      <c r="X14" s="9"/>
      <c r="Y14" s="6" t="s">
        <v>1</v>
      </c>
      <c r="Z14" s="9"/>
      <c r="AA14" s="5"/>
      <c r="AB14" s="9"/>
      <c r="AC14" s="5"/>
      <c r="AD14" s="9"/>
      <c r="AE14" s="6" t="s">
        <v>1</v>
      </c>
    </row>
    <row r="15" spans="1:31" ht="12.75">
      <c r="A15" s="6" t="s">
        <v>1</v>
      </c>
      <c r="B15" s="10" t="s">
        <v>9</v>
      </c>
      <c r="C15" s="6" t="s">
        <v>1</v>
      </c>
      <c r="D15" s="10" t="s">
        <v>10</v>
      </c>
      <c r="E15" s="6" t="s">
        <v>1</v>
      </c>
      <c r="F15" s="10" t="s">
        <v>11</v>
      </c>
      <c r="G15" s="6" t="s">
        <v>1</v>
      </c>
      <c r="H15" s="10" t="s">
        <v>9</v>
      </c>
      <c r="I15" s="6" t="s">
        <v>1</v>
      </c>
      <c r="J15" s="10" t="s">
        <v>10</v>
      </c>
      <c r="K15" s="6" t="s">
        <v>1</v>
      </c>
      <c r="L15" s="10" t="s">
        <v>11</v>
      </c>
      <c r="M15" s="6" t="s">
        <v>1</v>
      </c>
      <c r="N15" s="10" t="s">
        <v>9</v>
      </c>
      <c r="O15" s="6" t="s">
        <v>1</v>
      </c>
      <c r="P15" s="10" t="s">
        <v>10</v>
      </c>
      <c r="Q15" s="6" t="s">
        <v>1</v>
      </c>
      <c r="R15" s="10" t="s">
        <v>11</v>
      </c>
      <c r="S15" s="6" t="s">
        <v>1</v>
      </c>
      <c r="T15" s="10" t="s">
        <v>9</v>
      </c>
      <c r="U15" s="6" t="s">
        <v>1</v>
      </c>
      <c r="V15" s="10" t="s">
        <v>10</v>
      </c>
      <c r="W15" s="6" t="s">
        <v>1</v>
      </c>
      <c r="X15" s="10" t="s">
        <v>11</v>
      </c>
      <c r="Y15" s="6" t="s">
        <v>1</v>
      </c>
      <c r="Z15" s="10" t="s">
        <v>9</v>
      </c>
      <c r="AA15" s="6" t="s">
        <v>1</v>
      </c>
      <c r="AB15" s="10" t="s">
        <v>10</v>
      </c>
      <c r="AC15" s="6" t="s">
        <v>1</v>
      </c>
      <c r="AD15" s="10" t="s">
        <v>11</v>
      </c>
      <c r="AE15" s="6" t="s">
        <v>1</v>
      </c>
    </row>
    <row r="16" spans="1:31" ht="12.75">
      <c r="A16" s="6" t="s">
        <v>1</v>
      </c>
      <c r="B16" s="12" t="s">
        <v>12</v>
      </c>
      <c r="C16" s="6" t="s">
        <v>1</v>
      </c>
      <c r="D16" s="46">
        <v>1</v>
      </c>
      <c r="E16" s="6" t="s">
        <v>1</v>
      </c>
      <c r="F16" s="10" t="s">
        <v>13</v>
      </c>
      <c r="G16" s="6" t="s">
        <v>1</v>
      </c>
      <c r="H16" s="10" t="s">
        <v>12</v>
      </c>
      <c r="I16" s="6" t="s">
        <v>1</v>
      </c>
      <c r="J16" s="46">
        <v>1</v>
      </c>
      <c r="K16" s="6" t="s">
        <v>1</v>
      </c>
      <c r="L16" s="10" t="s">
        <v>13</v>
      </c>
      <c r="M16" s="6" t="s">
        <v>1</v>
      </c>
      <c r="N16" s="10" t="s">
        <v>12</v>
      </c>
      <c r="O16" s="6" t="s">
        <v>1</v>
      </c>
      <c r="P16" s="46">
        <v>1</v>
      </c>
      <c r="Q16" s="6" t="s">
        <v>1</v>
      </c>
      <c r="R16" s="10" t="s">
        <v>13</v>
      </c>
      <c r="S16" s="6" t="s">
        <v>1</v>
      </c>
      <c r="T16" s="10" t="s">
        <v>12</v>
      </c>
      <c r="U16" s="6" t="s">
        <v>1</v>
      </c>
      <c r="V16" s="46">
        <v>1</v>
      </c>
      <c r="W16" s="6" t="s">
        <v>1</v>
      </c>
      <c r="X16" s="10" t="s">
        <v>13</v>
      </c>
      <c r="Y16" s="6" t="s">
        <v>1</v>
      </c>
      <c r="Z16" s="10" t="s">
        <v>14</v>
      </c>
      <c r="AA16" s="6" t="s">
        <v>1</v>
      </c>
      <c r="AB16" s="46">
        <v>1</v>
      </c>
      <c r="AC16" s="6" t="s">
        <v>1</v>
      </c>
      <c r="AD16" s="10" t="s">
        <v>13</v>
      </c>
      <c r="AE16" s="6" t="s">
        <v>1</v>
      </c>
    </row>
    <row r="17" spans="1:31" ht="12.75">
      <c r="A17" s="6" t="s">
        <v>1</v>
      </c>
      <c r="B17" s="9"/>
      <c r="C17" s="6" t="s">
        <v>1</v>
      </c>
      <c r="D17" s="9"/>
      <c r="E17" s="6" t="s">
        <v>1</v>
      </c>
      <c r="F17" s="9"/>
      <c r="G17" s="6" t="s">
        <v>1</v>
      </c>
      <c r="H17" s="9"/>
      <c r="I17" s="6" t="s">
        <v>1</v>
      </c>
      <c r="J17" s="9"/>
      <c r="K17" s="6" t="s">
        <v>1</v>
      </c>
      <c r="L17" s="9"/>
      <c r="M17" s="6" t="s">
        <v>1</v>
      </c>
      <c r="N17" s="9"/>
      <c r="O17" s="6" t="s">
        <v>1</v>
      </c>
      <c r="P17" s="9"/>
      <c r="Q17" s="6" t="s">
        <v>1</v>
      </c>
      <c r="R17" s="9"/>
      <c r="S17" s="6" t="s">
        <v>1</v>
      </c>
      <c r="T17" s="9"/>
      <c r="U17" s="6" t="s">
        <v>1</v>
      </c>
      <c r="V17" s="9"/>
      <c r="W17" s="6" t="s">
        <v>1</v>
      </c>
      <c r="X17" s="9"/>
      <c r="Y17" s="6" t="s">
        <v>1</v>
      </c>
      <c r="Z17" s="9"/>
      <c r="AA17" s="6" t="s">
        <v>1</v>
      </c>
      <c r="AB17" s="9"/>
      <c r="AC17" s="6" t="s">
        <v>1</v>
      </c>
      <c r="AD17" s="9"/>
      <c r="AE17" s="6" t="s">
        <v>1</v>
      </c>
    </row>
    <row r="18" spans="1:31" ht="12.75">
      <c r="A18" s="6" t="s">
        <v>1</v>
      </c>
      <c r="B18" s="2"/>
      <c r="C18" s="6" t="s">
        <v>1</v>
      </c>
      <c r="D18" s="2"/>
      <c r="E18" s="6" t="s">
        <v>1</v>
      </c>
      <c r="F18" s="2"/>
      <c r="G18" s="6" t="s">
        <v>1</v>
      </c>
      <c r="H18" s="2"/>
      <c r="I18" s="6" t="s">
        <v>1</v>
      </c>
      <c r="J18" s="2"/>
      <c r="K18" s="6" t="s">
        <v>1</v>
      </c>
      <c r="L18" s="11" t="s">
        <v>15</v>
      </c>
      <c r="M18" s="6" t="s">
        <v>1</v>
      </c>
      <c r="N18" s="2"/>
      <c r="O18" s="6" t="s">
        <v>1</v>
      </c>
      <c r="P18" s="2"/>
      <c r="Q18" s="6" t="s">
        <v>1</v>
      </c>
      <c r="R18" s="2"/>
      <c r="S18" s="6" t="s">
        <v>1</v>
      </c>
      <c r="T18" s="2"/>
      <c r="U18" s="6" t="s">
        <v>1</v>
      </c>
      <c r="V18" s="2"/>
      <c r="W18" s="6" t="s">
        <v>1</v>
      </c>
      <c r="X18" s="2"/>
      <c r="Y18" s="6" t="s">
        <v>1</v>
      </c>
      <c r="Z18" s="2"/>
      <c r="AA18" s="6" t="s">
        <v>1</v>
      </c>
      <c r="AB18" s="2"/>
      <c r="AC18" s="6" t="s">
        <v>1</v>
      </c>
      <c r="AD18" s="2"/>
      <c r="AE18" s="6" t="s">
        <v>1</v>
      </c>
    </row>
    <row r="19" spans="1:31" ht="12.75">
      <c r="A19" s="6" t="s">
        <v>1</v>
      </c>
      <c r="B19" s="11" t="s">
        <v>16</v>
      </c>
      <c r="C19" s="6" t="s">
        <v>1</v>
      </c>
      <c r="D19" s="15">
        <v>20630.368444145872</v>
      </c>
      <c r="E19" s="16" t="s">
        <v>1</v>
      </c>
      <c r="F19" s="15">
        <f>(+D19*$D$3)/12</f>
        <v>2820.5152057888099</v>
      </c>
      <c r="G19" s="6" t="s">
        <v>1</v>
      </c>
      <c r="H19" s="11" t="s">
        <v>17</v>
      </c>
      <c r="I19" s="6" t="s">
        <v>1</v>
      </c>
      <c r="J19" s="15">
        <v>15625.670861851417</v>
      </c>
      <c r="K19" s="16" t="s">
        <v>1</v>
      </c>
      <c r="L19" s="15">
        <f>(+J19*$D$3)/12</f>
        <v>2136.2896346627863</v>
      </c>
      <c r="M19" s="6" t="s">
        <v>1</v>
      </c>
      <c r="N19" s="10" t="s">
        <v>18</v>
      </c>
      <c r="O19" s="6" t="s">
        <v>1</v>
      </c>
      <c r="P19" s="15">
        <v>14448.37493399835</v>
      </c>
      <c r="Q19" s="16" t="s">
        <v>1</v>
      </c>
      <c r="R19" s="15">
        <f>(+P19*$D$3)/12</f>
        <v>1975.3336597264745</v>
      </c>
      <c r="S19" s="6" t="s">
        <v>1</v>
      </c>
      <c r="T19" s="10" t="s">
        <v>19</v>
      </c>
      <c r="U19" s="6" t="s">
        <v>1</v>
      </c>
      <c r="V19" s="15">
        <v>14375.221554837766</v>
      </c>
      <c r="W19" s="16" t="s">
        <v>1</v>
      </c>
      <c r="X19" s="15">
        <f>(+V19*$D$3)/12</f>
        <v>1965.3323735722367</v>
      </c>
      <c r="Y19" s="6" t="s">
        <v>1</v>
      </c>
      <c r="Z19" s="10" t="s">
        <v>20</v>
      </c>
      <c r="AA19" s="6" t="s">
        <v>1</v>
      </c>
      <c r="AB19" s="15">
        <v>12618.325776712387</v>
      </c>
      <c r="AC19" s="16" t="s">
        <v>1</v>
      </c>
      <c r="AD19" s="15">
        <f>(+AB19*$D$3)/12</f>
        <v>1725.1354391061952</v>
      </c>
      <c r="AE19" s="6" t="s">
        <v>1</v>
      </c>
    </row>
    <row r="20" spans="1:31" ht="12.75">
      <c r="A20" s="6" t="s">
        <v>1</v>
      </c>
      <c r="B20" s="1" t="s">
        <v>21</v>
      </c>
      <c r="C20" s="6" t="s">
        <v>1</v>
      </c>
      <c r="D20" s="15">
        <v>21248.639684282807</v>
      </c>
      <c r="E20" s="16" t="s">
        <v>1</v>
      </c>
      <c r="F20" s="15">
        <f>(+D20*$D$3)/12</f>
        <v>2905.0431888361982</v>
      </c>
      <c r="G20" s="6" t="s">
        <v>1</v>
      </c>
      <c r="H20" s="1" t="s">
        <v>21</v>
      </c>
      <c r="I20" s="6" t="s">
        <v>1</v>
      </c>
      <c r="J20" s="15">
        <v>15934.670140481261</v>
      </c>
      <c r="K20" s="16" t="s">
        <v>1</v>
      </c>
      <c r="L20" s="15">
        <f>(+J20*$D$3)/12</f>
        <v>2178.5349860394631</v>
      </c>
      <c r="M20" s="6" t="s">
        <v>1</v>
      </c>
      <c r="N20" s="1" t="s">
        <v>21</v>
      </c>
      <c r="O20" s="6" t="s">
        <v>1</v>
      </c>
      <c r="P20" s="15">
        <v>14713.224375866079</v>
      </c>
      <c r="Q20" s="16" t="s">
        <v>1</v>
      </c>
      <c r="R20" s="15">
        <f>(+P20*$D$3)/12</f>
        <v>2011.5429925871574</v>
      </c>
      <c r="S20" s="6" t="s">
        <v>1</v>
      </c>
      <c r="T20" s="1" t="s">
        <v>21</v>
      </c>
      <c r="U20" s="6" t="s">
        <v>1</v>
      </c>
      <c r="V20" s="15">
        <v>14909.109839141891</v>
      </c>
      <c r="W20" s="16" t="s">
        <v>1</v>
      </c>
      <c r="X20" s="15">
        <f>(+V20*$D$3)/12</f>
        <v>2038.3238001746822</v>
      </c>
      <c r="Y20" s="6" t="s">
        <v>1</v>
      </c>
      <c r="Z20" s="1" t="s">
        <v>21</v>
      </c>
      <c r="AA20" s="6" t="s">
        <v>1</v>
      </c>
      <c r="AB20" s="15">
        <v>12757.24530799531</v>
      </c>
      <c r="AC20" s="16" t="s">
        <v>1</v>
      </c>
      <c r="AD20" s="15">
        <f>(+AB20*$D$3)/12</f>
        <v>1744.1280543580922</v>
      </c>
      <c r="AE20" s="6" t="s">
        <v>1</v>
      </c>
    </row>
    <row r="21" spans="1:31" ht="12.75">
      <c r="A21" s="6" t="s">
        <v>1</v>
      </c>
      <c r="B21" s="1" t="s">
        <v>22</v>
      </c>
      <c r="C21" s="6" t="s">
        <v>1</v>
      </c>
      <c r="D21" s="15">
        <v>21866.910924419743</v>
      </c>
      <c r="E21" s="16" t="s">
        <v>1</v>
      </c>
      <c r="F21" s="15">
        <f>(+D21*$D$3)/12</f>
        <v>2989.571171883586</v>
      </c>
      <c r="G21" s="6" t="s">
        <v>1</v>
      </c>
      <c r="H21" s="1" t="s">
        <v>22</v>
      </c>
      <c r="I21" s="6" t="s">
        <v>1</v>
      </c>
      <c r="J21" s="15">
        <v>16243.694208463581</v>
      </c>
      <c r="K21" s="16" t="s">
        <v>1</v>
      </c>
      <c r="L21" s="15">
        <f>(+J21*$D$3)/12</f>
        <v>2220.7837265337794</v>
      </c>
      <c r="M21" s="6" t="s">
        <v>1</v>
      </c>
      <c r="N21" s="1" t="s">
        <v>22</v>
      </c>
      <c r="O21" s="6" t="s">
        <v>1</v>
      </c>
      <c r="P21" s="15">
        <v>14978.024239028853</v>
      </c>
      <c r="Q21" s="16" t="s">
        <v>1</v>
      </c>
      <c r="R21" s="15">
        <f>(+P21*$D$3)/12</f>
        <v>2047.7455472125614</v>
      </c>
      <c r="S21" s="6" t="s">
        <v>1</v>
      </c>
      <c r="T21" s="1" t="s">
        <v>22</v>
      </c>
      <c r="U21" s="6" t="s">
        <v>1</v>
      </c>
      <c r="V21" s="15">
        <v>15442.998123446017</v>
      </c>
      <c r="W21" s="16" t="s">
        <v>1</v>
      </c>
      <c r="X21" s="15">
        <f>(+V21*$D$3)/12</f>
        <v>2111.3152267771279</v>
      </c>
      <c r="Y21" s="6" t="s">
        <v>1</v>
      </c>
      <c r="Z21" s="1" t="s">
        <v>22</v>
      </c>
      <c r="AA21" s="6" t="s">
        <v>1</v>
      </c>
      <c r="AB21" s="15">
        <v>12896.189628630711</v>
      </c>
      <c r="AC21" s="16" t="s">
        <v>1</v>
      </c>
      <c r="AD21" s="15">
        <f>(+AB21*$D$3)/12</f>
        <v>1763.1240587276288</v>
      </c>
      <c r="AE21" s="6" t="s">
        <v>1</v>
      </c>
    </row>
    <row r="22" spans="1:31" ht="12.75">
      <c r="A22" s="6" t="s">
        <v>1</v>
      </c>
      <c r="B22" s="1" t="s">
        <v>23</v>
      </c>
      <c r="C22" s="6" t="s">
        <v>1</v>
      </c>
      <c r="D22" s="15">
        <v>22485.182164556678</v>
      </c>
      <c r="E22" s="16" t="s">
        <v>1</v>
      </c>
      <c r="F22" s="15">
        <f>(+D22*$D$3)/12</f>
        <v>3074.0991549309742</v>
      </c>
      <c r="G22" s="6" t="s">
        <v>1</v>
      </c>
      <c r="H22" s="1" t="s">
        <v>23</v>
      </c>
      <c r="I22" s="6" t="s">
        <v>1</v>
      </c>
      <c r="J22" s="15">
        <v>16552.693487093424</v>
      </c>
      <c r="K22" s="16" t="s">
        <v>1</v>
      </c>
      <c r="L22" s="15">
        <f>(+J22*$D$3)/12</f>
        <v>2263.0290779104557</v>
      </c>
      <c r="M22" s="6" t="s">
        <v>1</v>
      </c>
      <c r="N22" s="2"/>
      <c r="O22" s="6" t="s">
        <v>1</v>
      </c>
      <c r="P22" s="17"/>
      <c r="Q22" s="16" t="s">
        <v>1</v>
      </c>
      <c r="R22" s="15"/>
      <c r="S22" s="6" t="s">
        <v>1</v>
      </c>
      <c r="T22" s="1" t="s">
        <v>23</v>
      </c>
      <c r="U22" s="6" t="s">
        <v>1</v>
      </c>
      <c r="V22" s="15">
        <v>15976.886407750144</v>
      </c>
      <c r="W22" s="16" t="s">
        <v>1</v>
      </c>
      <c r="X22" s="15">
        <f>(+V22*$D$3)/12</f>
        <v>2184.3066533795741</v>
      </c>
      <c r="Y22" s="6" t="s">
        <v>1</v>
      </c>
      <c r="Z22" s="1" t="s">
        <v>23</v>
      </c>
      <c r="AA22" s="6" t="s">
        <v>1</v>
      </c>
      <c r="AB22" s="15">
        <v>13035.084370561157</v>
      </c>
      <c r="AC22" s="16" t="s">
        <v>1</v>
      </c>
      <c r="AD22" s="15">
        <f>(+AB22*$D$3)/12</f>
        <v>1782.1132848618863</v>
      </c>
      <c r="AE22" s="6" t="s">
        <v>1</v>
      </c>
    </row>
    <row r="23" spans="1:31" ht="12.75">
      <c r="A23" s="6" t="s">
        <v>1</v>
      </c>
      <c r="B23" s="1" t="s">
        <v>24</v>
      </c>
      <c r="C23" s="6" t="s">
        <v>1</v>
      </c>
      <c r="D23" s="15">
        <v>23434.440838970844</v>
      </c>
      <c r="E23" s="16" t="s">
        <v>1</v>
      </c>
      <c r="F23" s="15">
        <f>(+D23*$D$3)/12</f>
        <v>3203.8786367012976</v>
      </c>
      <c r="G23" s="6" t="s">
        <v>1</v>
      </c>
      <c r="H23" s="1" t="s">
        <v>24</v>
      </c>
      <c r="I23" s="6" t="s">
        <v>1</v>
      </c>
      <c r="J23" s="15">
        <v>17082.615475001177</v>
      </c>
      <c r="K23" s="16" t="s">
        <v>1</v>
      </c>
      <c r="L23" s="15">
        <f>(+J23*$D$3)/12</f>
        <v>2335.4782456905778</v>
      </c>
      <c r="M23" s="6" t="s">
        <v>1</v>
      </c>
      <c r="N23" s="1" t="s">
        <v>23</v>
      </c>
      <c r="O23" s="6" t="s">
        <v>1</v>
      </c>
      <c r="P23" s="15">
        <v>15242.848891544105</v>
      </c>
      <c r="Q23" s="16" t="s">
        <v>1</v>
      </c>
      <c r="R23" s="15">
        <f>(+P23*$D$3)/12</f>
        <v>2083.9514909556051</v>
      </c>
      <c r="S23" s="6" t="s">
        <v>1</v>
      </c>
      <c r="T23" s="2"/>
      <c r="U23" s="6" t="s">
        <v>1</v>
      </c>
      <c r="V23" s="17"/>
      <c r="W23" s="16" t="s">
        <v>1</v>
      </c>
      <c r="X23" s="15"/>
      <c r="Y23" s="6" t="s">
        <v>1</v>
      </c>
      <c r="Z23" s="2"/>
      <c r="AA23" s="6" t="s">
        <v>1</v>
      </c>
      <c r="AB23" s="17"/>
      <c r="AC23" s="16" t="s">
        <v>1</v>
      </c>
      <c r="AD23" s="15"/>
      <c r="AE23" s="6" t="s">
        <v>1</v>
      </c>
    </row>
    <row r="24" spans="1:31" ht="12.75">
      <c r="A24" s="6" t="s">
        <v>1</v>
      </c>
      <c r="B24" s="2"/>
      <c r="C24" s="6" t="s">
        <v>1</v>
      </c>
      <c r="D24" s="17"/>
      <c r="E24" s="16" t="s">
        <v>1</v>
      </c>
      <c r="F24" s="17"/>
      <c r="G24" s="6" t="s">
        <v>1</v>
      </c>
      <c r="H24" s="2"/>
      <c r="I24" s="6" t="s">
        <v>1</v>
      </c>
      <c r="J24" s="17"/>
      <c r="K24" s="16" t="s">
        <v>1</v>
      </c>
      <c r="L24" s="18" t="s">
        <v>25</v>
      </c>
      <c r="M24" s="6" t="s">
        <v>1</v>
      </c>
      <c r="N24" s="1" t="s">
        <v>24</v>
      </c>
      <c r="O24" s="6" t="s">
        <v>1</v>
      </c>
      <c r="P24" s="15">
        <v>15507.698333411832</v>
      </c>
      <c r="Q24" s="16" t="s">
        <v>1</v>
      </c>
      <c r="R24" s="15">
        <f>(+P24*$D$3)/12</f>
        <v>2120.1608238162876</v>
      </c>
      <c r="S24" s="6" t="s">
        <v>1</v>
      </c>
      <c r="T24" s="1" t="s">
        <v>24</v>
      </c>
      <c r="U24" s="6" t="s">
        <v>1</v>
      </c>
      <c r="V24" s="15">
        <v>16711.072660071048</v>
      </c>
      <c r="W24" s="16" t="s">
        <v>1</v>
      </c>
      <c r="X24" s="15">
        <f>(+V24*$D$3)/12</f>
        <v>2284.6821505093799</v>
      </c>
      <c r="Y24" s="6" t="s">
        <v>1</v>
      </c>
      <c r="Z24" s="1" t="s">
        <v>26</v>
      </c>
      <c r="AA24" s="6" t="s">
        <v>1</v>
      </c>
      <c r="AB24" s="15">
        <v>13303.230796308369</v>
      </c>
      <c r="AC24" s="16" t="s">
        <v>1</v>
      </c>
      <c r="AD24" s="15">
        <f>(+AB24*$D$3)/12</f>
        <v>1818.773370368626</v>
      </c>
      <c r="AE24" s="6" t="s">
        <v>1</v>
      </c>
    </row>
    <row r="25" spans="1:31" ht="12.75">
      <c r="A25" s="6" t="s">
        <v>1</v>
      </c>
      <c r="B25" s="1" t="s">
        <v>27</v>
      </c>
      <c r="C25" s="6" t="s">
        <v>1</v>
      </c>
      <c r="D25" s="15">
        <v>24392.623680276847</v>
      </c>
      <c r="E25" s="16" t="s">
        <v>1</v>
      </c>
      <c r="F25" s="15">
        <f>(+D25*$D$3)/12</f>
        <v>3334.8782008218495</v>
      </c>
      <c r="G25" s="6" t="s">
        <v>1</v>
      </c>
      <c r="H25" s="1" t="s">
        <v>27</v>
      </c>
      <c r="I25" s="6" t="s">
        <v>1</v>
      </c>
      <c r="J25" s="15">
        <v>19643.826583605809</v>
      </c>
      <c r="K25" s="16" t="s">
        <v>1</v>
      </c>
      <c r="L25" s="15">
        <f>(+J25*$D$3)/12</f>
        <v>2685.6384910886409</v>
      </c>
      <c r="M25" s="6" t="s">
        <v>1</v>
      </c>
      <c r="N25" s="1" t="s">
        <v>27</v>
      </c>
      <c r="O25" s="6" t="s">
        <v>1</v>
      </c>
      <c r="P25" s="15">
        <v>15860.872238156267</v>
      </c>
      <c r="Q25" s="16" t="s">
        <v>1</v>
      </c>
      <c r="R25" s="15">
        <f>(+P25*$D$3)/12</f>
        <v>2168.4455828265977</v>
      </c>
      <c r="S25" s="6" t="s">
        <v>1</v>
      </c>
      <c r="T25" s="1" t="s">
        <v>27</v>
      </c>
      <c r="U25" s="6" t="s">
        <v>1</v>
      </c>
      <c r="V25" s="15">
        <v>17445.283701744425</v>
      </c>
      <c r="W25" s="16" t="s">
        <v>1</v>
      </c>
      <c r="X25" s="15">
        <f>(+V25*$D$3)/12</f>
        <v>2385.0610367568256</v>
      </c>
      <c r="Y25" s="6" t="s">
        <v>1</v>
      </c>
      <c r="Z25" s="1" t="s">
        <v>24</v>
      </c>
      <c r="AA25" s="6" t="s">
        <v>1</v>
      </c>
      <c r="AB25" s="15">
        <v>13586.721831239047</v>
      </c>
      <c r="AC25" s="16" t="s">
        <v>1</v>
      </c>
      <c r="AD25" s="15">
        <f>(+AB25*$D$3)/12</f>
        <v>1857.5313196942318</v>
      </c>
      <c r="AE25" s="6" t="s">
        <v>1</v>
      </c>
    </row>
    <row r="26" spans="1:31" ht="12.75">
      <c r="A26" s="6" t="s">
        <v>1</v>
      </c>
      <c r="B26" s="1" t="s">
        <v>28</v>
      </c>
      <c r="C26" s="6" t="s">
        <v>1</v>
      </c>
      <c r="D26" s="15">
        <v>25351.302308632396</v>
      </c>
      <c r="E26" s="16" t="s">
        <v>1</v>
      </c>
      <c r="F26" s="15">
        <f>(+D26*$D$3)/12</f>
        <v>3465.9455472951922</v>
      </c>
      <c r="G26" s="6" t="s">
        <v>1</v>
      </c>
      <c r="H26" s="1" t="s">
        <v>28</v>
      </c>
      <c r="I26" s="6" t="s">
        <v>1</v>
      </c>
      <c r="J26" s="15">
        <v>20173.723782161087</v>
      </c>
      <c r="K26" s="16" t="s">
        <v>1</v>
      </c>
      <c r="L26" s="15">
        <f>(+J26*$D$3)/12</f>
        <v>2758.0842697511234</v>
      </c>
      <c r="M26" s="6" t="s">
        <v>1</v>
      </c>
      <c r="N26" s="1" t="s">
        <v>28</v>
      </c>
      <c r="O26" s="6" t="s">
        <v>1</v>
      </c>
      <c r="P26" s="15">
        <v>16567.517519874862</v>
      </c>
      <c r="Q26" s="16" t="s">
        <v>1</v>
      </c>
      <c r="R26" s="15">
        <f>(+P26*$D$3)/12</f>
        <v>2265.0557702588917</v>
      </c>
      <c r="S26" s="6" t="s">
        <v>1</v>
      </c>
      <c r="T26" s="1" t="s">
        <v>28</v>
      </c>
      <c r="U26" s="6" t="s">
        <v>1</v>
      </c>
      <c r="V26" s="15">
        <v>19144.965654352141</v>
      </c>
      <c r="W26" s="16" t="s">
        <v>1</v>
      </c>
      <c r="X26" s="15">
        <f>(+V26*$D$3)/12</f>
        <v>2617.4358877108439</v>
      </c>
      <c r="Y26" s="6" t="s">
        <v>1</v>
      </c>
      <c r="Z26" s="1" t="s">
        <v>27</v>
      </c>
      <c r="AA26" s="6" t="s">
        <v>1</v>
      </c>
      <c r="AB26" s="15">
        <v>13870.188076817245</v>
      </c>
      <c r="AC26" s="16" t="s">
        <v>1</v>
      </c>
      <c r="AD26" s="15">
        <f>(+AB26*$D$3)/12</f>
        <v>1896.2858799021978</v>
      </c>
      <c r="AE26" s="6" t="s">
        <v>1</v>
      </c>
    </row>
    <row r="27" spans="1:31" ht="12.75">
      <c r="A27" s="6" t="s">
        <v>1</v>
      </c>
      <c r="B27" s="1" t="s">
        <v>29</v>
      </c>
      <c r="C27" s="6" t="s">
        <v>1</v>
      </c>
      <c r="D27" s="15">
        <v>26310.005726340423</v>
      </c>
      <c r="E27" s="16" t="s">
        <v>1</v>
      </c>
      <c r="F27" s="15">
        <f>(+D27*$D$3)/12</f>
        <v>3597.0162828861753</v>
      </c>
      <c r="G27" s="6" t="s">
        <v>1</v>
      </c>
      <c r="H27" s="1" t="s">
        <v>29</v>
      </c>
      <c r="I27" s="6" t="s">
        <v>1</v>
      </c>
      <c r="J27" s="15">
        <v>20703.645770068841</v>
      </c>
      <c r="K27" s="16" t="s">
        <v>1</v>
      </c>
      <c r="L27" s="15">
        <f>(+J27*$D$3)/12</f>
        <v>2830.533437531245</v>
      </c>
      <c r="M27" s="6" t="s">
        <v>1</v>
      </c>
      <c r="N27" s="2"/>
      <c r="O27" s="6" t="s">
        <v>1</v>
      </c>
      <c r="P27" s="17"/>
      <c r="Q27" s="16" t="s">
        <v>1</v>
      </c>
      <c r="R27" s="15"/>
      <c r="S27" s="6" t="s">
        <v>1</v>
      </c>
      <c r="T27" s="1" t="s">
        <v>30</v>
      </c>
      <c r="U27" s="6" t="s">
        <v>1</v>
      </c>
      <c r="V27" s="15">
        <v>19879.151906673047</v>
      </c>
      <c r="W27" s="16" t="s">
        <v>1</v>
      </c>
      <c r="X27" s="15">
        <f>(+V27*$D$3)/12</f>
        <v>2717.8113848406501</v>
      </c>
      <c r="Y27" s="6" t="s">
        <v>1</v>
      </c>
      <c r="Z27" s="1" t="s">
        <v>28</v>
      </c>
      <c r="AA27" s="6" t="s">
        <v>1</v>
      </c>
      <c r="AB27" s="15">
        <v>14153.654322395445</v>
      </c>
      <c r="AC27" s="16" t="s">
        <v>1</v>
      </c>
      <c r="AD27" s="15">
        <f>(+AB27*$D$3)/12</f>
        <v>1935.0404401101641</v>
      </c>
      <c r="AE27" s="6" t="s">
        <v>1</v>
      </c>
    </row>
    <row r="28" spans="1:31" ht="12.75">
      <c r="A28" s="6" t="s">
        <v>1</v>
      </c>
      <c r="B28" s="1" t="s">
        <v>31</v>
      </c>
      <c r="C28" s="6" t="s">
        <v>1</v>
      </c>
      <c r="D28" s="15">
        <v>27268.684354695972</v>
      </c>
      <c r="E28" s="16" t="s">
        <v>1</v>
      </c>
      <c r="F28" s="15">
        <f>(+D28*$D$3)/12</f>
        <v>3728.083629359518</v>
      </c>
      <c r="G28" s="6" t="s">
        <v>1</v>
      </c>
      <c r="H28" s="1" t="s">
        <v>31</v>
      </c>
      <c r="I28" s="6" t="s">
        <v>1</v>
      </c>
      <c r="J28" s="15">
        <v>21233.567757976594</v>
      </c>
      <c r="K28" s="16" t="s">
        <v>1</v>
      </c>
      <c r="L28" s="15">
        <f>(+J28*$D$3)/12</f>
        <v>2902.9826053113666</v>
      </c>
      <c r="M28" s="6" t="s">
        <v>1</v>
      </c>
      <c r="N28" s="1" t="s">
        <v>29</v>
      </c>
      <c r="O28" s="6" t="s">
        <v>1</v>
      </c>
      <c r="P28" s="15">
        <v>17274.138012240983</v>
      </c>
      <c r="Q28" s="16" t="s">
        <v>1</v>
      </c>
      <c r="R28" s="15">
        <f>(+P28*$D$3)/12</f>
        <v>2361.6625685735467</v>
      </c>
      <c r="S28" s="6" t="s">
        <v>1</v>
      </c>
      <c r="T28" s="2"/>
      <c r="U28" s="6" t="s">
        <v>1</v>
      </c>
      <c r="V28" s="17"/>
      <c r="W28" s="16" t="s">
        <v>1</v>
      </c>
      <c r="X28" s="15"/>
      <c r="Y28" s="6" t="s">
        <v>1</v>
      </c>
      <c r="Z28" s="2"/>
      <c r="AA28" s="6" t="s">
        <v>1</v>
      </c>
      <c r="AB28" s="17"/>
      <c r="AC28" s="16" t="s">
        <v>1</v>
      </c>
      <c r="AD28" s="15"/>
      <c r="AE28" s="6" t="s">
        <v>1</v>
      </c>
    </row>
    <row r="29" spans="1:31" ht="12.75">
      <c r="A29" s="6" t="s">
        <v>1</v>
      </c>
      <c r="B29" s="1" t="s">
        <v>32</v>
      </c>
      <c r="C29" s="6" t="s">
        <v>1</v>
      </c>
      <c r="D29" s="15">
        <v>28227.387772403996</v>
      </c>
      <c r="E29" s="16" t="s">
        <v>1</v>
      </c>
      <c r="F29" s="15">
        <f>(+D29*$D$3)/12</f>
        <v>3859.1543649504997</v>
      </c>
      <c r="G29" s="6" t="s">
        <v>1</v>
      </c>
      <c r="H29" s="1" t="s">
        <v>32</v>
      </c>
      <c r="I29" s="6" t="s">
        <v>1</v>
      </c>
      <c r="J29" s="15">
        <v>21763.464956531869</v>
      </c>
      <c r="K29" s="16" t="s">
        <v>1</v>
      </c>
      <c r="L29" s="15">
        <f>(+J29*$D$3)/12</f>
        <v>2975.4283839738487</v>
      </c>
      <c r="M29" s="6" t="s">
        <v>1</v>
      </c>
      <c r="N29" s="1" t="s">
        <v>31</v>
      </c>
      <c r="O29" s="6" t="s">
        <v>1</v>
      </c>
      <c r="P29" s="15">
        <v>17892.409252377918</v>
      </c>
      <c r="Q29" s="16" t="s">
        <v>1</v>
      </c>
      <c r="R29" s="15">
        <f>(+P29*$D$3)/12</f>
        <v>2446.1905516209345</v>
      </c>
      <c r="S29" s="6" t="s">
        <v>1</v>
      </c>
      <c r="T29" s="1" t="s">
        <v>33</v>
      </c>
      <c r="U29" s="6" t="s">
        <v>1</v>
      </c>
      <c r="V29" s="15">
        <v>20613.338158993949</v>
      </c>
      <c r="W29" s="16" t="s">
        <v>1</v>
      </c>
      <c r="X29" s="15">
        <f>(+V29*$D$3)/12</f>
        <v>2818.1868819704559</v>
      </c>
      <c r="Y29" s="6" t="s">
        <v>1</v>
      </c>
      <c r="Z29" s="1" t="s">
        <v>29</v>
      </c>
      <c r="AA29" s="6" t="s">
        <v>1</v>
      </c>
      <c r="AB29" s="15">
        <v>14437.120567973643</v>
      </c>
      <c r="AC29" s="16" t="s">
        <v>1</v>
      </c>
      <c r="AD29" s="15">
        <f>(+AB29*$D$3)/12</f>
        <v>1973.7950003181302</v>
      </c>
      <c r="AE29" s="6" t="s">
        <v>1</v>
      </c>
    </row>
    <row r="30" spans="1:31" ht="12.75">
      <c r="A30" s="6" t="s">
        <v>1</v>
      </c>
      <c r="B30" s="2"/>
      <c r="C30" s="6" t="s">
        <v>1</v>
      </c>
      <c r="D30" s="17"/>
      <c r="E30" s="16" t="s">
        <v>1</v>
      </c>
      <c r="F30" s="17"/>
      <c r="G30" s="6" t="s">
        <v>1</v>
      </c>
      <c r="H30" s="2"/>
      <c r="I30" s="6" t="s">
        <v>1</v>
      </c>
      <c r="J30" s="17"/>
      <c r="K30" s="16" t="s">
        <v>1</v>
      </c>
      <c r="L30" s="18" t="s">
        <v>34</v>
      </c>
      <c r="M30" s="6" t="s">
        <v>1</v>
      </c>
      <c r="N30" s="1" t="s">
        <v>32</v>
      </c>
      <c r="O30" s="6" t="s">
        <v>1</v>
      </c>
      <c r="P30" s="15">
        <v>18510.705281867333</v>
      </c>
      <c r="Q30" s="16" t="s">
        <v>1</v>
      </c>
      <c r="R30" s="15">
        <f>(+P30*$D$3)/12</f>
        <v>2530.7219237859622</v>
      </c>
      <c r="S30" s="6" t="s">
        <v>1</v>
      </c>
      <c r="T30" s="1" t="s">
        <v>35</v>
      </c>
      <c r="U30" s="6" t="s">
        <v>1</v>
      </c>
      <c r="V30" s="15">
        <v>21347.524411314851</v>
      </c>
      <c r="W30" s="16" t="s">
        <v>1</v>
      </c>
      <c r="X30" s="15">
        <f>(+V30*$D$3)/12</f>
        <v>2918.5623791002622</v>
      </c>
      <c r="Y30" s="6" t="s">
        <v>1</v>
      </c>
      <c r="Z30" s="1" t="s">
        <v>31</v>
      </c>
      <c r="AA30" s="6" t="s">
        <v>1</v>
      </c>
      <c r="AB30" s="15">
        <v>14720.586813551843</v>
      </c>
      <c r="AC30" s="16" t="s">
        <v>1</v>
      </c>
      <c r="AD30" s="15">
        <f>(+AB30*$D$3)/12</f>
        <v>2012.549560526096</v>
      </c>
      <c r="AE30" s="6" t="s">
        <v>1</v>
      </c>
    </row>
    <row r="31" spans="1:31" ht="12.75">
      <c r="A31" s="6" t="s">
        <v>1</v>
      </c>
      <c r="B31" s="1" t="s">
        <v>36</v>
      </c>
      <c r="C31" s="6" t="s">
        <v>1</v>
      </c>
      <c r="D31" s="15">
        <v>29186.091190112023</v>
      </c>
      <c r="E31" s="16" t="s">
        <v>1</v>
      </c>
      <c r="F31" s="15">
        <f>(+D31*$D$3)/12</f>
        <v>3990.2251005414823</v>
      </c>
      <c r="G31" s="6" t="s">
        <v>1</v>
      </c>
      <c r="H31" s="1" t="s">
        <v>37</v>
      </c>
      <c r="I31" s="6" t="s">
        <v>1</v>
      </c>
      <c r="J31" s="15">
        <v>23589.696553536323</v>
      </c>
      <c r="K31" s="16" t="s">
        <v>1</v>
      </c>
      <c r="L31" s="15">
        <f>(+J31*$D$3)/12</f>
        <v>3225.1046804776411</v>
      </c>
      <c r="M31" s="6" t="s">
        <v>1</v>
      </c>
      <c r="N31" s="1" t="s">
        <v>36</v>
      </c>
      <c r="O31" s="6" t="s">
        <v>1</v>
      </c>
      <c r="P31" s="15">
        <v>19128.976522004268</v>
      </c>
      <c r="Q31" s="16" t="s">
        <v>1</v>
      </c>
      <c r="R31" s="15">
        <f>(+P31*$D$3)/12</f>
        <v>2615.2499068333505</v>
      </c>
      <c r="S31" s="6" t="s">
        <v>1</v>
      </c>
      <c r="T31" s="1" t="s">
        <v>37</v>
      </c>
      <c r="U31" s="6" t="s">
        <v>1</v>
      </c>
      <c r="V31" s="15">
        <v>22081.735452988232</v>
      </c>
      <c r="W31" s="16" t="s">
        <v>1</v>
      </c>
      <c r="X31" s="15">
        <f>(+V31*$D$3)/12</f>
        <v>3018.9412653477079</v>
      </c>
      <c r="Y31" s="6" t="s">
        <v>1</v>
      </c>
      <c r="Z31" s="1" t="s">
        <v>32</v>
      </c>
      <c r="AA31" s="6" t="s">
        <v>1</v>
      </c>
      <c r="AB31" s="15">
        <v>15073.017037721958</v>
      </c>
      <c r="AC31" s="16" t="s">
        <v>1</v>
      </c>
      <c r="AD31" s="15">
        <f>(+AB31*$D$3)/12</f>
        <v>2060.7326460072204</v>
      </c>
      <c r="AE31" s="6" t="s">
        <v>1</v>
      </c>
    </row>
    <row r="32" spans="1:31" ht="12.75">
      <c r="A32" s="6" t="s">
        <v>1</v>
      </c>
      <c r="B32" s="1" t="s">
        <v>38</v>
      </c>
      <c r="C32" s="6" t="s">
        <v>1</v>
      </c>
      <c r="D32" s="15">
        <v>30144.794607820048</v>
      </c>
      <c r="E32" s="16" t="s">
        <v>1</v>
      </c>
      <c r="F32" s="15">
        <f>(+D32*$D$3)/12</f>
        <v>4121.2958361324645</v>
      </c>
      <c r="G32" s="6" t="s">
        <v>1</v>
      </c>
      <c r="H32" s="1" t="s">
        <v>36</v>
      </c>
      <c r="I32" s="6" t="s">
        <v>1</v>
      </c>
      <c r="J32" s="15">
        <v>24124.725148054407</v>
      </c>
      <c r="K32" s="16" t="s">
        <v>1</v>
      </c>
      <c r="L32" s="15">
        <f>(+J32*$D$3)/12</f>
        <v>3298.2520064915047</v>
      </c>
      <c r="M32" s="6" t="s">
        <v>1</v>
      </c>
      <c r="N32" s="2"/>
      <c r="O32" s="6" t="s">
        <v>1</v>
      </c>
      <c r="P32" s="17"/>
      <c r="Q32" s="16" t="s">
        <v>1</v>
      </c>
      <c r="R32" s="15"/>
      <c r="S32" s="6" t="s">
        <v>1</v>
      </c>
      <c r="T32" s="1" t="s">
        <v>39</v>
      </c>
      <c r="U32" s="6" t="s">
        <v>1</v>
      </c>
      <c r="V32" s="15">
        <v>22815.921705309134</v>
      </c>
      <c r="W32" s="16" t="s">
        <v>1</v>
      </c>
      <c r="X32" s="15">
        <f>(+V32*$D$3)/12</f>
        <v>3119.3167624775142</v>
      </c>
      <c r="Y32" s="6" t="s">
        <v>1</v>
      </c>
      <c r="Z32" s="1" t="s">
        <v>36</v>
      </c>
      <c r="AA32" s="6" t="s">
        <v>1</v>
      </c>
      <c r="AB32" s="15">
        <v>15425.447261892072</v>
      </c>
      <c r="AC32" s="16" t="s">
        <v>1</v>
      </c>
      <c r="AD32" s="15">
        <f>(+AB32*$D$3)/12</f>
        <v>2108.9157314883446</v>
      </c>
      <c r="AE32" s="6" t="s">
        <v>1</v>
      </c>
    </row>
    <row r="33" spans="1:31" ht="12.75">
      <c r="A33" s="6" t="s">
        <v>1</v>
      </c>
      <c r="B33" s="1" t="s">
        <v>40</v>
      </c>
      <c r="C33" s="6" t="s">
        <v>1</v>
      </c>
      <c r="D33" s="15">
        <v>31103.498025528075</v>
      </c>
      <c r="E33" s="16" t="s">
        <v>1</v>
      </c>
      <c r="F33" s="15">
        <f>(+D33*$D$3)/12</f>
        <v>4252.3665717234471</v>
      </c>
      <c r="G33" s="6" t="s">
        <v>1</v>
      </c>
      <c r="H33" s="2"/>
      <c r="I33" s="6" t="s">
        <v>1</v>
      </c>
      <c r="J33" s="17"/>
      <c r="K33" s="16" t="s">
        <v>1</v>
      </c>
      <c r="L33" s="18" t="s">
        <v>41</v>
      </c>
      <c r="M33" s="6" t="s">
        <v>1</v>
      </c>
      <c r="N33" s="1" t="s">
        <v>38</v>
      </c>
      <c r="O33" s="6" t="s">
        <v>1</v>
      </c>
      <c r="P33" s="15">
        <v>19747.247762141204</v>
      </c>
      <c r="Q33" s="16" t="s">
        <v>1</v>
      </c>
      <c r="R33" s="15">
        <f>(+P33*$D$3)/12</f>
        <v>2699.7778898807383</v>
      </c>
      <c r="S33" s="6" t="s">
        <v>1</v>
      </c>
      <c r="T33" s="2"/>
      <c r="U33" s="6" t="s">
        <v>1</v>
      </c>
      <c r="V33" s="17"/>
      <c r="W33" s="16" t="s">
        <v>1</v>
      </c>
      <c r="X33" s="15"/>
      <c r="Y33" s="6" t="s">
        <v>1</v>
      </c>
      <c r="Z33" s="2"/>
      <c r="AA33" s="6" t="s">
        <v>1</v>
      </c>
      <c r="AB33" s="17"/>
      <c r="AC33" s="16" t="s">
        <v>1</v>
      </c>
      <c r="AD33" s="15"/>
      <c r="AE33" s="6" t="s">
        <v>1</v>
      </c>
    </row>
    <row r="34" spans="1:31" ht="12.75">
      <c r="A34" s="6" t="s">
        <v>1</v>
      </c>
      <c r="B34" s="1" t="s">
        <v>42</v>
      </c>
      <c r="C34" s="6" t="s">
        <v>1</v>
      </c>
      <c r="D34" s="15">
        <v>32062.176653883624</v>
      </c>
      <c r="E34" s="16" t="s">
        <v>1</v>
      </c>
      <c r="F34" s="15">
        <f>(+D34*$D$3)/12</f>
        <v>4383.4339181967898</v>
      </c>
      <c r="G34" s="6" t="s">
        <v>1</v>
      </c>
      <c r="H34" s="1" t="s">
        <v>39</v>
      </c>
      <c r="I34" s="6" t="s">
        <v>1</v>
      </c>
      <c r="J34" s="15">
        <v>24877.057206388712</v>
      </c>
      <c r="K34" s="16" t="s">
        <v>1</v>
      </c>
      <c r="L34" s="15">
        <f>(+J34*$D$3)/12</f>
        <v>3401.1083377334435</v>
      </c>
      <c r="M34" s="6" t="s">
        <v>1</v>
      </c>
      <c r="N34" s="1" t="s">
        <v>40</v>
      </c>
      <c r="O34" s="6" t="s">
        <v>1</v>
      </c>
      <c r="P34" s="15">
        <v>20365.519002278143</v>
      </c>
      <c r="Q34" s="16" t="s">
        <v>1</v>
      </c>
      <c r="R34" s="15">
        <f>(+P34*$D$3)/12</f>
        <v>2784.305872928127</v>
      </c>
      <c r="S34" s="6" t="s">
        <v>1</v>
      </c>
      <c r="T34" s="1" t="s">
        <v>43</v>
      </c>
      <c r="U34" s="6" t="s">
        <v>1</v>
      </c>
      <c r="V34" s="15">
        <v>23550.10795763004</v>
      </c>
      <c r="W34" s="16" t="s">
        <v>1</v>
      </c>
      <c r="X34" s="15">
        <f>(+V34*$D$3)/12</f>
        <v>3219.6922596073205</v>
      </c>
      <c r="Y34" s="6" t="s">
        <v>1</v>
      </c>
      <c r="Z34" s="1" t="s">
        <v>38</v>
      </c>
      <c r="AA34" s="6" t="s">
        <v>1</v>
      </c>
      <c r="AB34" s="15">
        <v>15777.877486062187</v>
      </c>
      <c r="AC34" s="16" t="s">
        <v>1</v>
      </c>
      <c r="AD34" s="15">
        <f>(+AB34*$D$3)/12</f>
        <v>2157.0988169694688</v>
      </c>
      <c r="AE34" s="6" t="s">
        <v>1</v>
      </c>
    </row>
    <row r="35" spans="1:31" ht="12.75">
      <c r="A35" s="6" t="s">
        <v>1</v>
      </c>
      <c r="B35" s="2"/>
      <c r="C35" s="6" t="s">
        <v>1</v>
      </c>
      <c r="D35" s="17"/>
      <c r="E35" s="16" t="s">
        <v>1</v>
      </c>
      <c r="F35" s="17"/>
      <c r="G35" s="6" t="s">
        <v>1</v>
      </c>
      <c r="H35" s="1" t="s">
        <v>38</v>
      </c>
      <c r="I35" s="6" t="s">
        <v>1</v>
      </c>
      <c r="J35" s="15">
        <v>25406.979194296466</v>
      </c>
      <c r="K35" s="16" t="s">
        <v>1</v>
      </c>
      <c r="L35" s="15">
        <f>(+J35*$D$3)/12</f>
        <v>3473.557505513565</v>
      </c>
      <c r="M35" s="6" t="s">
        <v>1</v>
      </c>
      <c r="N35" s="1" t="s">
        <v>42</v>
      </c>
      <c r="O35" s="6" t="s">
        <v>1</v>
      </c>
      <c r="P35" s="15">
        <v>20983.790242415078</v>
      </c>
      <c r="Q35" s="16" t="s">
        <v>1</v>
      </c>
      <c r="R35" s="15">
        <f>(+P35*$D$3)/12</f>
        <v>2868.8338559755152</v>
      </c>
      <c r="S35" s="6" t="s">
        <v>1</v>
      </c>
      <c r="T35" s="1" t="s">
        <v>44</v>
      </c>
      <c r="U35" s="6" t="s">
        <v>1</v>
      </c>
      <c r="V35" s="15">
        <v>24284.294209950942</v>
      </c>
      <c r="W35" s="16" t="s">
        <v>1</v>
      </c>
      <c r="X35" s="15">
        <f>(+V35*$D$3)/12</f>
        <v>3320.0677567371263</v>
      </c>
      <c r="Y35" s="6" t="s">
        <v>1</v>
      </c>
      <c r="Z35" s="1" t="s">
        <v>40</v>
      </c>
      <c r="AA35" s="6" t="s">
        <v>1</v>
      </c>
      <c r="AB35" s="15">
        <v>16130.3077102323</v>
      </c>
      <c r="AC35" s="16" t="s">
        <v>1</v>
      </c>
      <c r="AD35" s="15">
        <f>(+AB35*$D$3)/12</f>
        <v>2205.281902450593</v>
      </c>
      <c r="AE35" s="6" t="s">
        <v>1</v>
      </c>
    </row>
    <row r="36" spans="1:31" ht="12.75">
      <c r="A36" s="6" t="s">
        <v>1</v>
      </c>
      <c r="B36" s="2"/>
      <c r="C36" s="6" t="s">
        <v>1</v>
      </c>
      <c r="D36" s="2"/>
      <c r="E36" s="6" t="s">
        <v>1</v>
      </c>
      <c r="F36" s="2"/>
      <c r="G36" s="6" t="s">
        <v>1</v>
      </c>
      <c r="H36" s="1" t="s">
        <v>40</v>
      </c>
      <c r="I36" s="6" t="s">
        <v>1</v>
      </c>
      <c r="J36" s="15">
        <v>25936.876392851744</v>
      </c>
      <c r="K36" s="16" t="s">
        <v>1</v>
      </c>
      <c r="L36" s="15">
        <f>(+J36*$D$3)/12</f>
        <v>3546.0032841760476</v>
      </c>
      <c r="M36" s="6" t="s">
        <v>1</v>
      </c>
      <c r="N36" s="1" t="s">
        <v>45</v>
      </c>
      <c r="O36" s="6" t="s">
        <v>1</v>
      </c>
      <c r="P36" s="15">
        <v>21602.086271904493</v>
      </c>
      <c r="Q36" s="16" t="s">
        <v>1</v>
      </c>
      <c r="R36" s="15">
        <f>(+P36*$D$3)/12</f>
        <v>2953.3652281405425</v>
      </c>
      <c r="S36" s="6" t="s">
        <v>1</v>
      </c>
      <c r="T36" s="1" t="s">
        <v>46</v>
      </c>
      <c r="U36" s="6" t="s">
        <v>1</v>
      </c>
      <c r="V36" s="15">
        <v>25018.505251624323</v>
      </c>
      <c r="W36" s="16" t="s">
        <v>1</v>
      </c>
      <c r="X36" s="15">
        <f>(+V36*$D$3)/12</f>
        <v>3420.4466429845725</v>
      </c>
      <c r="Y36" s="6" t="s">
        <v>1</v>
      </c>
      <c r="Z36" s="1" t="s">
        <v>42</v>
      </c>
      <c r="AA36" s="6" t="s">
        <v>1</v>
      </c>
      <c r="AB36" s="15">
        <v>16482.713145049936</v>
      </c>
      <c r="AC36" s="16" t="s">
        <v>1</v>
      </c>
      <c r="AD36" s="15">
        <f>(+AB36*$D$3)/12</f>
        <v>2253.4615988140772</v>
      </c>
      <c r="AE36" s="6" t="s">
        <v>1</v>
      </c>
    </row>
    <row r="37" spans="1:31" ht="12.75">
      <c r="A37" s="6" t="s">
        <v>1</v>
      </c>
      <c r="B37" s="2"/>
      <c r="C37" s="6" t="s">
        <v>1</v>
      </c>
      <c r="D37" s="2"/>
      <c r="E37" s="6" t="s">
        <v>1</v>
      </c>
      <c r="F37" s="2"/>
      <c r="G37" s="6" t="s">
        <v>1</v>
      </c>
      <c r="H37" s="1" t="s">
        <v>42</v>
      </c>
      <c r="I37" s="6" t="s">
        <v>1</v>
      </c>
      <c r="J37" s="15">
        <v>26466.798380759497</v>
      </c>
      <c r="K37" s="16" t="s">
        <v>1</v>
      </c>
      <c r="L37" s="15">
        <f>(+J37*$D$3)/12</f>
        <v>3618.4524519561692</v>
      </c>
      <c r="M37" s="6" t="s">
        <v>1</v>
      </c>
      <c r="N37" s="2"/>
      <c r="O37" s="6" t="s">
        <v>1</v>
      </c>
      <c r="P37" s="17"/>
      <c r="Q37" s="16" t="s">
        <v>1</v>
      </c>
      <c r="R37" s="15"/>
      <c r="S37" s="6" t="s">
        <v>1</v>
      </c>
      <c r="T37" s="1" t="s">
        <v>47</v>
      </c>
      <c r="U37" s="6" t="s">
        <v>1</v>
      </c>
      <c r="V37" s="15">
        <v>25752.691503945225</v>
      </c>
      <c r="W37" s="16" t="s">
        <v>1</v>
      </c>
      <c r="X37" s="15">
        <f>(+V37*$D$3)/12</f>
        <v>3520.8221401143783</v>
      </c>
      <c r="Y37" s="6" t="s">
        <v>1</v>
      </c>
      <c r="Z37" s="1" t="s">
        <v>45</v>
      </c>
      <c r="AA37" s="6" t="s">
        <v>1</v>
      </c>
      <c r="AB37" s="15">
        <v>16835.143369220052</v>
      </c>
      <c r="AC37" s="16" t="s">
        <v>1</v>
      </c>
      <c r="AD37" s="15">
        <f>(+AB37*$D$3)/12</f>
        <v>2301.6446842952014</v>
      </c>
      <c r="AE37" s="6" t="s">
        <v>1</v>
      </c>
    </row>
    <row r="38" spans="1:31" ht="12.75">
      <c r="A38" s="6" t="s">
        <v>1</v>
      </c>
      <c r="B38" s="2"/>
      <c r="C38" s="6" t="s">
        <v>1</v>
      </c>
      <c r="D38" s="2"/>
      <c r="E38" s="6" t="s">
        <v>1</v>
      </c>
      <c r="F38" s="2"/>
      <c r="G38" s="6" t="s">
        <v>1</v>
      </c>
      <c r="H38" s="2"/>
      <c r="I38" s="6" t="s">
        <v>1</v>
      </c>
      <c r="J38" s="17"/>
      <c r="K38" s="16" t="s">
        <v>1</v>
      </c>
      <c r="L38" s="17"/>
      <c r="M38" s="6" t="s">
        <v>1</v>
      </c>
      <c r="N38" s="1" t="s">
        <v>48</v>
      </c>
      <c r="O38" s="6" t="s">
        <v>1</v>
      </c>
      <c r="P38" s="15">
        <v>22220.357512041428</v>
      </c>
      <c r="Q38" s="16" t="s">
        <v>1</v>
      </c>
      <c r="R38" s="15">
        <f>(+P38*$D$3)/12</f>
        <v>3037.8932111879308</v>
      </c>
      <c r="S38" s="6" t="s">
        <v>1</v>
      </c>
      <c r="T38" s="2"/>
      <c r="U38" s="6" t="s">
        <v>1</v>
      </c>
      <c r="V38" s="17"/>
      <c r="W38" s="16" t="s">
        <v>1</v>
      </c>
      <c r="X38" s="15"/>
      <c r="Y38" s="6" t="s">
        <v>1</v>
      </c>
      <c r="Z38" s="2"/>
      <c r="AA38" s="6" t="s">
        <v>1</v>
      </c>
      <c r="AB38" s="17"/>
      <c r="AC38" s="16" t="s">
        <v>1</v>
      </c>
      <c r="AD38" s="15"/>
      <c r="AE38" s="6" t="s">
        <v>1</v>
      </c>
    </row>
    <row r="39" spans="1:31" ht="12.75">
      <c r="A39" s="6" t="s">
        <v>1</v>
      </c>
      <c r="B39" s="2"/>
      <c r="C39" s="6" t="s">
        <v>1</v>
      </c>
      <c r="D39" s="2"/>
      <c r="E39" s="6" t="s">
        <v>1</v>
      </c>
      <c r="F39" s="2"/>
      <c r="G39" s="6" t="s">
        <v>1</v>
      </c>
      <c r="H39" s="1" t="s">
        <v>45</v>
      </c>
      <c r="I39" s="6" t="s">
        <v>1</v>
      </c>
      <c r="J39" s="15">
        <v>26996.720368667251</v>
      </c>
      <c r="K39" s="16" t="s">
        <v>1</v>
      </c>
      <c r="L39" s="15">
        <f>(+J39*$D$3)/12</f>
        <v>3690.9016197362912</v>
      </c>
      <c r="M39" s="6" t="s">
        <v>1</v>
      </c>
      <c r="N39" s="1" t="s">
        <v>49</v>
      </c>
      <c r="O39" s="6" t="s">
        <v>1</v>
      </c>
      <c r="P39" s="15">
        <v>22838.628752178363</v>
      </c>
      <c r="Q39" s="16" t="s">
        <v>1</v>
      </c>
      <c r="R39" s="15">
        <f>(+P39*$D$3)/12</f>
        <v>3122.421194235319</v>
      </c>
      <c r="S39" s="6" t="s">
        <v>1</v>
      </c>
      <c r="T39" s="1" t="s">
        <v>50</v>
      </c>
      <c r="U39" s="6" t="s">
        <v>1</v>
      </c>
      <c r="V39" s="15">
        <v>26486.877756266127</v>
      </c>
      <c r="W39" s="16" t="s">
        <v>1</v>
      </c>
      <c r="X39" s="15">
        <f>(+V39*$D$3)/12</f>
        <v>3621.1976372441841</v>
      </c>
      <c r="Y39" s="6" t="s">
        <v>1</v>
      </c>
      <c r="Z39" s="1" t="s">
        <v>48</v>
      </c>
      <c r="AA39" s="6" t="s">
        <v>1</v>
      </c>
      <c r="AB39" s="15">
        <v>17187.573593390167</v>
      </c>
      <c r="AC39" s="16" t="s">
        <v>1</v>
      </c>
      <c r="AD39" s="15">
        <f>(+AB39*$D$3)/12</f>
        <v>2349.8277697763256</v>
      </c>
      <c r="AE39" s="6" t="s">
        <v>1</v>
      </c>
    </row>
    <row r="40" spans="1:31" ht="12.75">
      <c r="A40" s="6" t="s">
        <v>1</v>
      </c>
      <c r="B40" s="2"/>
      <c r="C40" s="6" t="s">
        <v>1</v>
      </c>
      <c r="D40" s="2"/>
      <c r="E40" s="6" t="s">
        <v>1</v>
      </c>
      <c r="F40" s="2"/>
      <c r="G40" s="6" t="s">
        <v>1</v>
      </c>
      <c r="H40" s="1" t="s">
        <v>48</v>
      </c>
      <c r="I40" s="6" t="s">
        <v>1</v>
      </c>
      <c r="J40" s="15">
        <v>27526.617567222525</v>
      </c>
      <c r="K40" s="16" t="s">
        <v>1</v>
      </c>
      <c r="L40" s="15">
        <f>(+J40*$D$3)/12</f>
        <v>3763.3473983987733</v>
      </c>
      <c r="M40" s="6" t="s">
        <v>1</v>
      </c>
      <c r="N40" s="2"/>
      <c r="O40" s="6" t="s">
        <v>1</v>
      </c>
      <c r="P40" s="2"/>
      <c r="Q40" s="6" t="s">
        <v>1</v>
      </c>
      <c r="R40" s="2"/>
      <c r="S40" s="6" t="s">
        <v>1</v>
      </c>
      <c r="T40" s="2"/>
      <c r="U40" s="6" t="s">
        <v>1</v>
      </c>
      <c r="V40" s="17"/>
      <c r="W40" s="16" t="s">
        <v>1</v>
      </c>
      <c r="X40" s="17"/>
      <c r="Y40" s="6" t="s">
        <v>1</v>
      </c>
      <c r="Z40" s="1" t="s">
        <v>49</v>
      </c>
      <c r="AA40" s="6" t="s">
        <v>1</v>
      </c>
      <c r="AB40" s="15">
        <v>17540.003817560282</v>
      </c>
      <c r="AC40" s="16" t="s">
        <v>1</v>
      </c>
      <c r="AD40" s="15">
        <f>(+AB40*$D$3)/12</f>
        <v>2398.0108552574497</v>
      </c>
      <c r="AE40" s="6" t="s">
        <v>1</v>
      </c>
    </row>
    <row r="41" spans="1:31" ht="12.75">
      <c r="A41" s="5" t="s">
        <v>1</v>
      </c>
      <c r="B41" s="9"/>
      <c r="C41" s="5" t="s">
        <v>1</v>
      </c>
      <c r="D41" s="9"/>
      <c r="E41" s="5" t="s">
        <v>1</v>
      </c>
      <c r="F41" s="9"/>
      <c r="G41" s="5" t="s">
        <v>1</v>
      </c>
      <c r="H41" s="9"/>
      <c r="I41" s="5" t="s">
        <v>1</v>
      </c>
      <c r="J41" s="9"/>
      <c r="K41" s="5" t="s">
        <v>1</v>
      </c>
      <c r="L41" s="9"/>
      <c r="M41" s="5" t="s">
        <v>1</v>
      </c>
      <c r="N41" s="9"/>
      <c r="O41" s="5" t="s">
        <v>1</v>
      </c>
      <c r="P41" s="9"/>
      <c r="Q41" s="5" t="s">
        <v>1</v>
      </c>
      <c r="R41" s="9"/>
      <c r="S41" s="5" t="s">
        <v>1</v>
      </c>
      <c r="T41" s="9"/>
      <c r="U41" s="5" t="s">
        <v>1</v>
      </c>
      <c r="V41" s="9"/>
      <c r="W41" s="5" t="s">
        <v>1</v>
      </c>
      <c r="X41" s="9"/>
      <c r="Y41" s="5" t="s">
        <v>1</v>
      </c>
      <c r="Z41" s="9"/>
      <c r="AA41" s="5" t="s">
        <v>1</v>
      </c>
      <c r="AB41" s="9"/>
      <c r="AC41" s="5" t="s">
        <v>1</v>
      </c>
      <c r="AD41" s="9"/>
      <c r="AE41" s="5" t="s">
        <v>1</v>
      </c>
    </row>
    <row r="42" spans="1:31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4"/>
      <c r="AE42" s="1"/>
    </row>
  </sheetData>
  <customSheetViews>
    <customSheetView guid="{A7B54AFF-154D-4CD6-A06C-DDC2B781AB66}" scale="60" showPageBreaks="1" showGridLines="0" view="pageBreakPreview" showRuler="0">
      <selection activeCell="A7" sqref="A7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8">
    <mergeCell ref="N13:R13"/>
    <mergeCell ref="T13:X13"/>
    <mergeCell ref="Z13:AD13"/>
    <mergeCell ref="A1:AE1"/>
    <mergeCell ref="N10:R10"/>
    <mergeCell ref="T10:X11"/>
    <mergeCell ref="Z10:AD10"/>
    <mergeCell ref="N11:R11"/>
  </mergeCells>
  <phoneticPr fontId="0" type="noConversion"/>
  <printOptions horizontalCentered="1" verticalCentered="1"/>
  <pageMargins left="0.19685039370078741" right="0.19685039370078741" top="0.39370078740157483" bottom="0.39370078740157483" header="0.55118110236220474" footer="0.51181102362204722"/>
  <pageSetup paperSize="9" scale="77" orientation="landscape" horizontalDpi="300" verticalDpi="300" r:id="rId2"/>
  <headerFooter alignWithMargins="0">
    <oddFooter>&amp;L&amp;8&amp;F&amp;C&amp;8&amp;A&amp;R&amp;"8,Standaard"&amp;8&amp;P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75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57"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1" t="s">
        <v>3</v>
      </c>
      <c r="C4" s="29"/>
    </row>
    <row r="5" spans="1:10">
      <c r="A5" s="30"/>
      <c r="B5" s="1" t="s">
        <v>5</v>
      </c>
      <c r="C5" s="29"/>
      <c r="E5" s="31"/>
    </row>
    <row r="6" spans="1:10">
      <c r="A6" s="30"/>
      <c r="B6" s="1" t="s">
        <v>7</v>
      </c>
      <c r="C6" s="29"/>
      <c r="E6" s="31"/>
    </row>
    <row r="7" spans="1:10">
      <c r="A7" s="30"/>
      <c r="B7" s="1" t="s">
        <v>8</v>
      </c>
      <c r="C7" s="29"/>
      <c r="E7" s="31"/>
    </row>
    <row r="8" spans="1:10">
      <c r="A8" s="28"/>
      <c r="C8" s="29"/>
      <c r="E8" s="31"/>
    </row>
    <row r="9" spans="1:10">
      <c r="A9" s="32"/>
      <c r="B9" s="32" t="s">
        <v>63</v>
      </c>
      <c r="C9" s="32" t="s">
        <v>64</v>
      </c>
      <c r="D9" s="33" t="s">
        <v>65</v>
      </c>
      <c r="E9" s="33" t="s">
        <v>66</v>
      </c>
      <c r="F9" s="33" t="s">
        <v>67</v>
      </c>
    </row>
    <row r="10" spans="1:10">
      <c r="A10" s="34"/>
      <c r="B10" s="35" t="s">
        <v>68</v>
      </c>
      <c r="C10" s="35" t="s">
        <v>69</v>
      </c>
      <c r="D10" s="35" t="s">
        <v>68</v>
      </c>
      <c r="E10" s="35" t="s">
        <v>70</v>
      </c>
      <c r="F10" s="35" t="s">
        <v>70</v>
      </c>
    </row>
    <row r="11" spans="1:10">
      <c r="A11" s="34"/>
      <c r="B11" s="36">
        <v>1</v>
      </c>
      <c r="C11" s="36">
        <v>1</v>
      </c>
      <c r="D11" s="37"/>
      <c r="E11" s="38"/>
      <c r="F11" s="37"/>
    </row>
    <row r="12" spans="1:10">
      <c r="A12" s="34"/>
      <c r="B12" s="36" t="s">
        <v>71</v>
      </c>
      <c r="C12" s="36" t="s">
        <v>73</v>
      </c>
      <c r="D12" s="37"/>
      <c r="E12" s="38"/>
      <c r="F12" s="37"/>
    </row>
    <row r="13" spans="1:10">
      <c r="A13" s="39" t="s">
        <v>72</v>
      </c>
      <c r="B13" s="40"/>
      <c r="C13" s="40">
        <f>' overzicht'!D3</f>
        <v>1.6406000000000001</v>
      </c>
      <c r="D13" s="40">
        <f>$C$13</f>
        <v>1.6406000000000001</v>
      </c>
      <c r="E13" s="40">
        <f>$C$13</f>
        <v>1.6406000000000001</v>
      </c>
      <c r="F13" s="40">
        <f>$C$13</f>
        <v>1.6406000000000001</v>
      </c>
    </row>
    <row r="14" spans="1:10">
      <c r="A14" s="41" t="str">
        <f>"0"</f>
        <v>0</v>
      </c>
      <c r="B14" s="42">
        <f>' overzicht'!J19</f>
        <v>15625.670861851417</v>
      </c>
      <c r="C14" s="43">
        <f>B14*$C$13</f>
        <v>25635.475615953434</v>
      </c>
      <c r="D14" s="44">
        <f>C14/12</f>
        <v>2136.2896346627863</v>
      </c>
      <c r="E14" s="43">
        <f>((B14&lt;15744.06)*719.88+(B14&gt;15744.06)*(B14&lt;16104)*(16104-B14+359.94)+(B14&gt;16104)*(B14&lt;17866.13)*359.94+(B14&gt;17866.13)*(B14&lt;18226.07)*(18226.07-B14))/12*$C$13</f>
        <v>98.419594000000004</v>
      </c>
      <c r="F14" s="43">
        <f>((B14&lt;15744.06)*359.94+(B14&gt;15744.06)*(B14&lt;15924.03)*(15924.03-B14+179.97)+(B14&gt;15924.03)*(B14&lt;17866.13)*179.97+(B14&gt;17866.13)*(B14&lt;18046.1)*(18046.1-B14))/12*$C$13</f>
        <v>49.209797000000002</v>
      </c>
      <c r="J14" s="45"/>
    </row>
    <row r="15" spans="1:10">
      <c r="A15" s="41">
        <v>1</v>
      </c>
      <c r="B15" s="42">
        <f>' overzicht'!J20</f>
        <v>15934.670140481261</v>
      </c>
      <c r="C15" s="43">
        <f t="shared" ref="C15:C31" si="0">B15*$C$13</f>
        <v>26142.419832473559</v>
      </c>
      <c r="D15" s="43">
        <f>C15/12</f>
        <v>2178.5349860394631</v>
      </c>
      <c r="E15" s="43">
        <f t="shared" ref="E15:E31" si="1">((B15&lt;15744.06)*719.88+(B15&gt;15744.06)*(B15&lt;16104)*(16104-B15+359.94)+(B15&gt;16104)*(B15&lt;17866.13)*359.94+(B15&gt;17866.13)*(B15&lt;18226.07)*(18226.07-B15))/12*$C$13</f>
        <v>72.360010960536925</v>
      </c>
      <c r="F15" s="43">
        <f t="shared" ref="F15:F31" si="2">((B15&lt;15744.06)*359.94+(B15&gt;15744.06)*(B15&lt;15924.03)*(15924.03-B15+179.97)+(B15&gt;15924.03)*(B15&lt;17866.13)*179.97+(B15&gt;17866.13)*(B15&lt;18046.1)*(18046.1-B15))/12*$C$13</f>
        <v>24.604898500000001</v>
      </c>
      <c r="J15" s="45"/>
    </row>
    <row r="16" spans="1:10">
      <c r="A16" s="41">
        <v>2</v>
      </c>
      <c r="B16" s="42">
        <f>' overzicht'!J21</f>
        <v>16243.694208463581</v>
      </c>
      <c r="C16" s="43">
        <f t="shared" si="0"/>
        <v>26649.404718405352</v>
      </c>
      <c r="D16" s="43">
        <f t="shared" ref="D16:D31" si="3">C16/12</f>
        <v>2220.7837265337794</v>
      </c>
      <c r="E16" s="43">
        <f t="shared" si="1"/>
        <v>49.209797000000002</v>
      </c>
      <c r="F16" s="43">
        <f t="shared" si="2"/>
        <v>24.604898500000001</v>
      </c>
      <c r="J16" s="45"/>
    </row>
    <row r="17" spans="1:10">
      <c r="A17" s="41">
        <v>3</v>
      </c>
      <c r="B17" s="42">
        <f>' overzicht'!J22</f>
        <v>16552.693487093424</v>
      </c>
      <c r="C17" s="43">
        <f t="shared" si="0"/>
        <v>27156.348934925471</v>
      </c>
      <c r="D17" s="43">
        <f t="shared" si="3"/>
        <v>2263.0290779104557</v>
      </c>
      <c r="E17" s="43">
        <f t="shared" si="1"/>
        <v>49.209797000000002</v>
      </c>
      <c r="F17" s="43">
        <f t="shared" si="2"/>
        <v>24.604898500000001</v>
      </c>
      <c r="J17" s="45"/>
    </row>
    <row r="18" spans="1:10">
      <c r="A18" s="41">
        <v>5</v>
      </c>
      <c r="B18" s="42">
        <f>' overzicht'!J23</f>
        <v>17082.615475001177</v>
      </c>
      <c r="C18" s="43">
        <f t="shared" si="0"/>
        <v>28025.738948286933</v>
      </c>
      <c r="D18" s="43">
        <f t="shared" si="3"/>
        <v>2335.4782456905778</v>
      </c>
      <c r="E18" s="43">
        <f t="shared" si="1"/>
        <v>49.209797000000002</v>
      </c>
      <c r="F18" s="43">
        <f t="shared" si="2"/>
        <v>24.604898500000001</v>
      </c>
      <c r="J18" s="45"/>
    </row>
    <row r="19" spans="1:10">
      <c r="A19" s="41">
        <v>7</v>
      </c>
      <c r="B19" s="42">
        <f>' overzicht'!J25</f>
        <v>19643.826583605809</v>
      </c>
      <c r="C19" s="43">
        <f t="shared" si="0"/>
        <v>32227.661893063691</v>
      </c>
      <c r="D19" s="43">
        <f t="shared" si="3"/>
        <v>2685.6384910886409</v>
      </c>
      <c r="E19" s="43">
        <f t="shared" si="1"/>
        <v>0</v>
      </c>
      <c r="F19" s="43">
        <f t="shared" si="2"/>
        <v>0</v>
      </c>
      <c r="J19" s="45"/>
    </row>
    <row r="20" spans="1:10">
      <c r="A20" s="41">
        <v>9</v>
      </c>
      <c r="B20" s="42">
        <f>' overzicht'!J26</f>
        <v>20173.723782161087</v>
      </c>
      <c r="C20" s="43">
        <f t="shared" si="0"/>
        <v>33097.011237013481</v>
      </c>
      <c r="D20" s="43">
        <f t="shared" si="3"/>
        <v>2758.0842697511234</v>
      </c>
      <c r="E20" s="43">
        <f t="shared" si="1"/>
        <v>0</v>
      </c>
      <c r="F20" s="43">
        <f t="shared" si="2"/>
        <v>0</v>
      </c>
      <c r="J20" s="45"/>
    </row>
    <row r="21" spans="1:10">
      <c r="A21" s="41">
        <v>11</v>
      </c>
      <c r="B21" s="42">
        <f>' overzicht'!J27</f>
        <v>20703.645770068841</v>
      </c>
      <c r="C21" s="43">
        <f t="shared" si="0"/>
        <v>33966.40125037494</v>
      </c>
      <c r="D21" s="43">
        <f t="shared" si="3"/>
        <v>2830.533437531245</v>
      </c>
      <c r="E21" s="43">
        <f t="shared" si="1"/>
        <v>0</v>
      </c>
      <c r="F21" s="43">
        <f t="shared" si="2"/>
        <v>0</v>
      </c>
      <c r="J21" s="45"/>
    </row>
    <row r="22" spans="1:10">
      <c r="A22" s="41">
        <v>13</v>
      </c>
      <c r="B22" s="42">
        <f>' overzicht'!J28</f>
        <v>21233.567757976594</v>
      </c>
      <c r="C22" s="43">
        <f t="shared" si="0"/>
        <v>34835.791263736399</v>
      </c>
      <c r="D22" s="43">
        <f t="shared" si="3"/>
        <v>2902.9826053113666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15</v>
      </c>
      <c r="B23" s="42">
        <f>' overzicht'!J29</f>
        <v>21763.464956531869</v>
      </c>
      <c r="C23" s="43">
        <f t="shared" si="0"/>
        <v>35705.140607686182</v>
      </c>
      <c r="D23" s="43">
        <f t="shared" si="3"/>
        <v>2975.4283839738487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16</v>
      </c>
      <c r="B24" s="42">
        <f>' overzicht'!J31</f>
        <v>23589.696553536323</v>
      </c>
      <c r="C24" s="43">
        <f t="shared" si="0"/>
        <v>38701.256165731691</v>
      </c>
      <c r="D24" s="43">
        <f t="shared" si="3"/>
        <v>3225.1046804776411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17</v>
      </c>
      <c r="B25" s="42">
        <f>' overzicht'!J32</f>
        <v>24124.725148054407</v>
      </c>
      <c r="C25" s="43">
        <f t="shared" si="0"/>
        <v>39579.024077898059</v>
      </c>
      <c r="D25" s="43">
        <f t="shared" si="3"/>
        <v>3298.2520064915047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18</v>
      </c>
      <c r="B26" s="42">
        <f>' overzicht'!J34</f>
        <v>24877.057206388712</v>
      </c>
      <c r="C26" s="43">
        <f t="shared" si="0"/>
        <v>40813.300052801322</v>
      </c>
      <c r="D26" s="43">
        <f t="shared" si="3"/>
        <v>3401.1083377334435</v>
      </c>
      <c r="E26" s="43">
        <f t="shared" si="1"/>
        <v>0</v>
      </c>
      <c r="F26" s="43">
        <f t="shared" si="2"/>
        <v>0</v>
      </c>
      <c r="J26" s="45"/>
    </row>
    <row r="27" spans="1:10">
      <c r="A27" s="41">
        <v>19</v>
      </c>
      <c r="B27" s="42">
        <f>' overzicht'!J35</f>
        <v>25406.979194296466</v>
      </c>
      <c r="C27" s="43">
        <f t="shared" si="0"/>
        <v>41682.690066162781</v>
      </c>
      <c r="D27" s="43">
        <f t="shared" si="3"/>
        <v>3473.557505513565</v>
      </c>
      <c r="E27" s="43">
        <f t="shared" si="1"/>
        <v>0</v>
      </c>
      <c r="F27" s="43">
        <f t="shared" si="2"/>
        <v>0</v>
      </c>
      <c r="J27" s="45"/>
    </row>
    <row r="28" spans="1:10">
      <c r="A28" s="47">
        <v>21</v>
      </c>
      <c r="B28" s="42">
        <f>' overzicht'!J36</f>
        <v>25936.876392851744</v>
      </c>
      <c r="C28" s="43">
        <f t="shared" si="0"/>
        <v>42552.039410112571</v>
      </c>
      <c r="D28" s="43">
        <f t="shared" si="3"/>
        <v>3546.0032841760476</v>
      </c>
      <c r="E28" s="43">
        <f t="shared" si="1"/>
        <v>0</v>
      </c>
      <c r="F28" s="43">
        <f t="shared" si="2"/>
        <v>0</v>
      </c>
    </row>
    <row r="29" spans="1:10">
      <c r="A29" s="47">
        <v>23</v>
      </c>
      <c r="B29" s="42">
        <f>' overzicht'!J37</f>
        <v>26466.798380759497</v>
      </c>
      <c r="C29" s="43">
        <f t="shared" si="0"/>
        <v>43421.42942347403</v>
      </c>
      <c r="D29" s="43">
        <f t="shared" si="3"/>
        <v>3618.4524519561692</v>
      </c>
      <c r="E29" s="43">
        <f t="shared" si="1"/>
        <v>0</v>
      </c>
      <c r="F29" s="43">
        <f t="shared" si="2"/>
        <v>0</v>
      </c>
    </row>
    <row r="30" spans="1:10">
      <c r="A30" s="47">
        <v>25</v>
      </c>
      <c r="B30" s="42">
        <f>' overzicht'!J39</f>
        <v>26996.720368667251</v>
      </c>
      <c r="C30" s="43">
        <f t="shared" si="0"/>
        <v>44290.819436835496</v>
      </c>
      <c r="D30" s="43">
        <f t="shared" si="3"/>
        <v>3690.9016197362912</v>
      </c>
      <c r="E30" s="43">
        <f t="shared" si="1"/>
        <v>0</v>
      </c>
      <c r="F30" s="43">
        <f t="shared" si="2"/>
        <v>0</v>
      </c>
    </row>
    <row r="31" spans="1:10">
      <c r="A31" s="48">
        <v>27</v>
      </c>
      <c r="B31" s="49">
        <f>' overzicht'!J40</f>
        <v>27526.617567222525</v>
      </c>
      <c r="C31" s="50">
        <f t="shared" si="0"/>
        <v>45160.16878078528</v>
      </c>
      <c r="D31" s="50">
        <f t="shared" si="3"/>
        <v>3763.3473983987733</v>
      </c>
      <c r="E31" s="50">
        <f t="shared" si="1"/>
        <v>0</v>
      </c>
      <c r="F31" s="50">
        <f t="shared" si="2"/>
        <v>0</v>
      </c>
    </row>
  </sheetData>
  <customSheetViews>
    <customSheetView guid="{A7B54AFF-154D-4CD6-A06C-DDC2B781AB66}" scale="75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1"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'Ex-schaal 22;6-23;6-24;R-24;6'!B2</f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56</v>
      </c>
      <c r="C4" s="58"/>
      <c r="D4" s="58"/>
      <c r="E4" s="58"/>
      <c r="F4" s="58"/>
    </row>
    <row r="5" spans="1:10">
      <c r="A5" s="30"/>
      <c r="B5" s="58" t="s">
        <v>57</v>
      </c>
      <c r="C5" s="58"/>
      <c r="D5" s="58"/>
      <c r="E5" s="58"/>
      <c r="F5" s="58"/>
    </row>
    <row r="6" spans="1:10">
      <c r="A6" s="30"/>
      <c r="B6" s="58" t="s">
        <v>58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1.6406000000000001</v>
      </c>
      <c r="D12" s="40">
        <f>$C$12</f>
        <v>1.6406000000000001</v>
      </c>
      <c r="E12" s="40">
        <f>$C$12</f>
        <v>1.6406000000000001</v>
      </c>
      <c r="F12" s="40">
        <f>$C$12</f>
        <v>1.6406000000000001</v>
      </c>
    </row>
    <row r="13" spans="1:10">
      <c r="A13" s="41" t="str">
        <f>"0"</f>
        <v>0</v>
      </c>
      <c r="B13" s="42">
        <f>' overzicht'!P19</f>
        <v>14448.37493399835</v>
      </c>
      <c r="C13" s="43">
        <f t="shared" ref="C13:C29" si="0">B13*$C$12</f>
        <v>23704.003916717695</v>
      </c>
      <c r="D13" s="44">
        <f>C13/12</f>
        <v>1975.3336597264745</v>
      </c>
      <c r="E13" s="43">
        <f>((B13&lt;15744.06)*719.88+(B13&gt;15744.06)*(B13&lt;16104)*(16104-B13+359.94)+(B13&gt;16104)*(B13&lt;17866.13)*359.94+(B13&gt;17866.13)*(B13&lt;18226.07)*(18226.07-B13))/12*$C$12</f>
        <v>98.419594000000004</v>
      </c>
      <c r="F13" s="43">
        <f>((B13&lt;15744.06)*359.94+(B13&gt;15744.06)*(B13&lt;15924.03)*(15924.03-B13+179.97)+(B13&gt;15924.03)*(B13&lt;17866.13)*179.97+(B13&gt;17866.13)*(B13&lt;18046.1)*(18046.1-B13))/12*$C$12</f>
        <v>49.209797000000002</v>
      </c>
      <c r="J13" s="45"/>
    </row>
    <row r="14" spans="1:10">
      <c r="A14" s="41">
        <v>1</v>
      </c>
      <c r="B14" s="42">
        <f>' overzicht'!P20</f>
        <v>14713.224375866079</v>
      </c>
      <c r="C14" s="43">
        <f t="shared" si="0"/>
        <v>24138.515911045888</v>
      </c>
      <c r="D14" s="43">
        <f>C14/12</f>
        <v>2011.5429925871574</v>
      </c>
      <c r="E14" s="43">
        <f t="shared" ref="E14:E29" si="1">((B14&lt;15744.06)*719.88+(B14&gt;15744.06)*(B14&lt;16104)*(16104-B14+359.94)+(B14&gt;16104)*(B14&lt;17866.13)*359.94+(B14&gt;17866.13)*(B14&lt;18226.07)*(18226.07-B14))/12*$C$12</f>
        <v>98.419594000000004</v>
      </c>
      <c r="F14" s="43">
        <f t="shared" ref="F14:F29" si="2">((B14&lt;15744.06)*359.94+(B14&gt;15744.06)*(B14&lt;15924.03)*(15924.03-B14+179.97)+(B14&gt;15924.03)*(B14&lt;17866.13)*179.97+(B14&gt;17866.13)*(B14&lt;18046.1)*(18046.1-B14))/12*$C$12</f>
        <v>49.209797000000002</v>
      </c>
      <c r="J14" s="45"/>
    </row>
    <row r="15" spans="1:10">
      <c r="A15" s="41">
        <v>2</v>
      </c>
      <c r="B15" s="42">
        <f>' overzicht'!P21</f>
        <v>14978.024239028853</v>
      </c>
      <c r="C15" s="43">
        <f t="shared" si="0"/>
        <v>24572.946566550738</v>
      </c>
      <c r="D15" s="43">
        <f t="shared" ref="D15:D29" si="3">C15/12</f>
        <v>2047.7455472125614</v>
      </c>
      <c r="E15" s="43">
        <f t="shared" si="1"/>
        <v>98.419594000000004</v>
      </c>
      <c r="F15" s="43">
        <f t="shared" si="2"/>
        <v>49.209797000000002</v>
      </c>
      <c r="J15" s="45"/>
    </row>
    <row r="16" spans="1:10">
      <c r="A16" s="41">
        <v>3</v>
      </c>
      <c r="B16" s="42">
        <f>' overzicht'!P23</f>
        <v>15242.848891544105</v>
      </c>
      <c r="C16" s="43">
        <f t="shared" si="0"/>
        <v>25007.417891467259</v>
      </c>
      <c r="D16" s="43">
        <f t="shared" si="3"/>
        <v>2083.9514909556051</v>
      </c>
      <c r="E16" s="43">
        <f t="shared" si="1"/>
        <v>98.419594000000004</v>
      </c>
      <c r="F16" s="43">
        <f t="shared" si="2"/>
        <v>49.209797000000002</v>
      </c>
      <c r="J16" s="45"/>
    </row>
    <row r="17" spans="1:10">
      <c r="A17" s="41">
        <v>5</v>
      </c>
      <c r="B17" s="42">
        <f>' overzicht'!P24</f>
        <v>15507.698333411832</v>
      </c>
      <c r="C17" s="43">
        <f t="shared" si="0"/>
        <v>25441.929885795453</v>
      </c>
      <c r="D17" s="43">
        <f t="shared" si="3"/>
        <v>2120.1608238162876</v>
      </c>
      <c r="E17" s="43">
        <f t="shared" si="1"/>
        <v>98.419594000000004</v>
      </c>
      <c r="F17" s="43">
        <f t="shared" si="2"/>
        <v>49.209797000000002</v>
      </c>
      <c r="J17" s="45"/>
    </row>
    <row r="18" spans="1:10">
      <c r="A18" s="41">
        <v>7</v>
      </c>
      <c r="B18" s="42">
        <f>' overzicht'!P25</f>
        <v>15860.872238156267</v>
      </c>
      <c r="C18" s="43">
        <f t="shared" si="0"/>
        <v>26021.346993919175</v>
      </c>
      <c r="D18" s="43">
        <f t="shared" si="3"/>
        <v>2168.4455828265977</v>
      </c>
      <c r="E18" s="43">
        <f t="shared" si="1"/>
        <v>82.449414173402317</v>
      </c>
      <c r="F18" s="43">
        <f t="shared" si="2"/>
        <v>33.239617173402387</v>
      </c>
      <c r="J18" s="45"/>
    </row>
    <row r="19" spans="1:10">
      <c r="A19" s="41">
        <v>9</v>
      </c>
      <c r="B19" s="42">
        <f>' overzicht'!P26</f>
        <v>16567.517519874862</v>
      </c>
      <c r="C19" s="43">
        <f t="shared" si="0"/>
        <v>27180.669243106699</v>
      </c>
      <c r="D19" s="43">
        <f t="shared" si="3"/>
        <v>2265.0557702588917</v>
      </c>
      <c r="E19" s="43">
        <f t="shared" si="1"/>
        <v>49.209797000000002</v>
      </c>
      <c r="F19" s="43">
        <f t="shared" si="2"/>
        <v>24.604898500000001</v>
      </c>
      <c r="J19" s="45"/>
    </row>
    <row r="20" spans="1:10">
      <c r="A20" s="41">
        <v>11</v>
      </c>
      <c r="B20" s="42">
        <f>' overzicht'!P28</f>
        <v>17274.138012240983</v>
      </c>
      <c r="C20" s="43">
        <f t="shared" si="0"/>
        <v>28339.950822882558</v>
      </c>
      <c r="D20" s="43">
        <f t="shared" si="3"/>
        <v>2361.6625685735467</v>
      </c>
      <c r="E20" s="43">
        <f t="shared" si="1"/>
        <v>49.209797000000002</v>
      </c>
      <c r="F20" s="43">
        <f t="shared" si="2"/>
        <v>24.604898500000001</v>
      </c>
      <c r="J20" s="45"/>
    </row>
    <row r="21" spans="1:10">
      <c r="A21" s="41">
        <v>13</v>
      </c>
      <c r="B21" s="42">
        <f>' overzicht'!P29</f>
        <v>17892.409252377918</v>
      </c>
      <c r="C21" s="43">
        <f t="shared" si="0"/>
        <v>29354.286619451213</v>
      </c>
      <c r="D21" s="43">
        <f t="shared" si="3"/>
        <v>2446.1905516209345</v>
      </c>
      <c r="E21" s="43">
        <f t="shared" si="1"/>
        <v>45.616985212398916</v>
      </c>
      <c r="F21" s="43">
        <f t="shared" si="2"/>
        <v>21.012086712398755</v>
      </c>
      <c r="J21" s="45"/>
    </row>
    <row r="22" spans="1:10">
      <c r="A22" s="41">
        <v>15</v>
      </c>
      <c r="B22" s="42">
        <f>' overzicht'!P30</f>
        <v>18510.705281867333</v>
      </c>
      <c r="C22" s="43">
        <f t="shared" si="0"/>
        <v>30368.663085431548</v>
      </c>
      <c r="D22" s="43">
        <f t="shared" si="3"/>
        <v>2530.7219237859622</v>
      </c>
      <c r="E22" s="43">
        <f t="shared" si="1"/>
        <v>0</v>
      </c>
      <c r="F22" s="43">
        <f t="shared" si="2"/>
        <v>0</v>
      </c>
      <c r="J22" s="45"/>
    </row>
    <row r="23" spans="1:10">
      <c r="A23" s="41">
        <v>17</v>
      </c>
      <c r="B23" s="42">
        <f>' overzicht'!P31</f>
        <v>19128.976522004268</v>
      </c>
      <c r="C23" s="43">
        <f t="shared" si="0"/>
        <v>31382.998882000204</v>
      </c>
      <c r="D23" s="43">
        <f t="shared" si="3"/>
        <v>2615.2499068333505</v>
      </c>
      <c r="E23" s="43">
        <f t="shared" si="1"/>
        <v>0</v>
      </c>
      <c r="F23" s="43">
        <f t="shared" si="2"/>
        <v>0</v>
      </c>
      <c r="J23" s="45"/>
    </row>
    <row r="24" spans="1:10">
      <c r="A24" s="41">
        <v>19</v>
      </c>
      <c r="B24" s="42">
        <f>' overzicht'!P33</f>
        <v>19747.247762141204</v>
      </c>
      <c r="C24" s="43">
        <f t="shared" si="0"/>
        <v>32397.334678568859</v>
      </c>
      <c r="D24" s="43">
        <f t="shared" si="3"/>
        <v>2699.7778898807383</v>
      </c>
      <c r="E24" s="43">
        <f t="shared" si="1"/>
        <v>0</v>
      </c>
      <c r="F24" s="43">
        <f t="shared" si="2"/>
        <v>0</v>
      </c>
      <c r="J24" s="45"/>
    </row>
    <row r="25" spans="1:10">
      <c r="A25" s="41">
        <v>21</v>
      </c>
      <c r="B25" s="42">
        <f>' overzicht'!P34</f>
        <v>20365.519002278143</v>
      </c>
      <c r="C25" s="43">
        <f t="shared" si="0"/>
        <v>33411.670475137522</v>
      </c>
      <c r="D25" s="43">
        <f t="shared" si="3"/>
        <v>2784.305872928127</v>
      </c>
      <c r="E25" s="43">
        <f t="shared" si="1"/>
        <v>0</v>
      </c>
      <c r="F25" s="43">
        <f t="shared" si="2"/>
        <v>0</v>
      </c>
      <c r="J25" s="45"/>
    </row>
    <row r="26" spans="1:10">
      <c r="A26" s="41">
        <v>23</v>
      </c>
      <c r="B26" s="42">
        <f>' overzicht'!P35</f>
        <v>20983.790242415078</v>
      </c>
      <c r="C26" s="43">
        <f t="shared" si="0"/>
        <v>34426.006271706181</v>
      </c>
      <c r="D26" s="43">
        <f t="shared" si="3"/>
        <v>2868.8338559755152</v>
      </c>
      <c r="E26" s="43">
        <f t="shared" si="1"/>
        <v>0</v>
      </c>
      <c r="F26" s="43">
        <f t="shared" si="2"/>
        <v>0</v>
      </c>
      <c r="J26" s="45"/>
    </row>
    <row r="27" spans="1:10">
      <c r="A27" s="47">
        <v>25</v>
      </c>
      <c r="B27" s="42">
        <f>' overzicht'!P36</f>
        <v>21602.086271904493</v>
      </c>
      <c r="C27" s="43">
        <f t="shared" si="0"/>
        <v>35440.382737686508</v>
      </c>
      <c r="D27" s="43">
        <f t="shared" si="3"/>
        <v>2953.3652281405425</v>
      </c>
      <c r="E27" s="43">
        <f t="shared" si="1"/>
        <v>0</v>
      </c>
      <c r="F27" s="43">
        <f t="shared" si="2"/>
        <v>0</v>
      </c>
    </row>
    <row r="28" spans="1:10">
      <c r="A28" s="47">
        <v>27</v>
      </c>
      <c r="B28" s="42">
        <f>' overzicht'!P38</f>
        <v>22220.357512041428</v>
      </c>
      <c r="C28" s="43">
        <f t="shared" si="0"/>
        <v>36454.718534255167</v>
      </c>
      <c r="D28" s="43">
        <f t="shared" si="3"/>
        <v>3037.8932111879308</v>
      </c>
      <c r="E28" s="43">
        <f t="shared" si="1"/>
        <v>0</v>
      </c>
      <c r="F28" s="43">
        <f t="shared" si="2"/>
        <v>0</v>
      </c>
    </row>
    <row r="29" spans="1:10">
      <c r="A29" s="47">
        <v>29</v>
      </c>
      <c r="B29" s="42">
        <f>' overzicht'!P39</f>
        <v>22838.628752178363</v>
      </c>
      <c r="C29" s="43">
        <f t="shared" si="0"/>
        <v>37469.054330823827</v>
      </c>
      <c r="D29" s="43">
        <f t="shared" si="3"/>
        <v>3122.421194235319</v>
      </c>
      <c r="E29" s="43">
        <f t="shared" si="1"/>
        <v>0</v>
      </c>
      <c r="F29" s="43">
        <f t="shared" si="2"/>
        <v>0</v>
      </c>
    </row>
    <row r="30" spans="1:10">
      <c r="A30" s="47"/>
      <c r="B30" s="54"/>
      <c r="C30" s="54"/>
      <c r="D30" s="54"/>
      <c r="E30" s="54"/>
      <c r="F30" s="43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'Gebreveteerde verpleegk'!B2</f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53</v>
      </c>
      <c r="C4" s="58"/>
      <c r="D4" s="58"/>
      <c r="E4" s="58"/>
      <c r="F4" s="58"/>
    </row>
    <row r="5" spans="1:10">
      <c r="A5" s="30"/>
      <c r="B5" s="58"/>
      <c r="C5" s="58"/>
      <c r="D5" s="58"/>
      <c r="E5" s="58"/>
      <c r="F5" s="58"/>
    </row>
    <row r="6" spans="1:10">
      <c r="A6" s="30"/>
      <c r="B6" s="58" t="s">
        <v>54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1.6406000000000001</v>
      </c>
      <c r="D12" s="40">
        <f>$C$12</f>
        <v>1.6406000000000001</v>
      </c>
      <c r="E12" s="40">
        <f>$C$12</f>
        <v>1.6406000000000001</v>
      </c>
      <c r="F12" s="40">
        <f>$C$12</f>
        <v>1.6406000000000001</v>
      </c>
    </row>
    <row r="13" spans="1:10">
      <c r="A13" s="41" t="str">
        <f>"0"</f>
        <v>0</v>
      </c>
      <c r="B13" s="42">
        <f>' overzicht'!V19</f>
        <v>14375.221554837766</v>
      </c>
      <c r="C13" s="43">
        <f t="shared" ref="C13:C29" si="0">B13*$C$12</f>
        <v>23583.98848286684</v>
      </c>
      <c r="D13" s="44">
        <f t="shared" ref="D13:D29" si="1">C13/12</f>
        <v>1965.3323735722367</v>
      </c>
      <c r="E13" s="43">
        <f>((B13&lt;15744.06)*719.88+(B13&gt;15744.06)*(B13&lt;16104)*(16104-B13+359.94)+(B13&gt;16104)*(B13&lt;17866.13)*359.94+(B13&gt;17866.13)*(B13&lt;18226.07)*(18226.07-B13))/12*$C$12</f>
        <v>98.419594000000004</v>
      </c>
      <c r="F13" s="43">
        <f>((B13&lt;15744.06)*359.94+(B13&gt;15744.06)*(B13&lt;15924.03)*(15924.03-B13+179.97)+(B13&gt;15924.03)*(B13&lt;17866.13)*179.97+(B13&gt;17866.13)*(B13&lt;18046.1)*(18046.1-B13))/12*$C$12</f>
        <v>49.209797000000002</v>
      </c>
      <c r="J13" s="45"/>
    </row>
    <row r="14" spans="1:10">
      <c r="A14" s="41">
        <v>1</v>
      </c>
      <c r="B14" s="42">
        <f>' overzicht'!V20</f>
        <v>14909.109839141891</v>
      </c>
      <c r="C14" s="43">
        <f t="shared" si="0"/>
        <v>24459.885602096187</v>
      </c>
      <c r="D14" s="43">
        <f t="shared" si="1"/>
        <v>2038.3238001746822</v>
      </c>
      <c r="E14" s="43">
        <f t="shared" ref="E14:E29" si="2">((B14&lt;15744.06)*719.88+(B14&gt;15744.06)*(B14&lt;16104)*(16104-B14+359.94)+(B14&gt;16104)*(B14&lt;17866.13)*359.94+(B14&gt;17866.13)*(B14&lt;18226.07)*(18226.07-B14))/12*$C$12</f>
        <v>98.419594000000004</v>
      </c>
      <c r="F14" s="43">
        <f t="shared" ref="F14:F29" si="3">((B14&lt;15744.06)*359.94+(B14&gt;15744.06)*(B14&lt;15924.03)*(15924.03-B14+179.97)+(B14&gt;15924.03)*(B14&lt;17866.13)*179.97+(B14&gt;17866.13)*(B14&lt;18046.1)*(18046.1-B14))/12*$C$12</f>
        <v>49.209797000000002</v>
      </c>
      <c r="J14" s="45"/>
    </row>
    <row r="15" spans="1:10">
      <c r="A15" s="41">
        <v>2</v>
      </c>
      <c r="B15" s="42">
        <f>' overzicht'!V21</f>
        <v>15442.998123446017</v>
      </c>
      <c r="C15" s="43">
        <f t="shared" si="0"/>
        <v>25335.782721325537</v>
      </c>
      <c r="D15" s="43">
        <f t="shared" si="1"/>
        <v>2111.3152267771279</v>
      </c>
      <c r="E15" s="43">
        <f t="shared" si="2"/>
        <v>98.419594000000004</v>
      </c>
      <c r="F15" s="43">
        <f t="shared" si="3"/>
        <v>49.209797000000002</v>
      </c>
      <c r="J15" s="45"/>
    </row>
    <row r="16" spans="1:10">
      <c r="A16" s="41">
        <v>3</v>
      </c>
      <c r="B16" s="42">
        <f>' overzicht'!V22</f>
        <v>15976.886407750144</v>
      </c>
      <c r="C16" s="43">
        <f t="shared" si="0"/>
        <v>26211.679840554887</v>
      </c>
      <c r="D16" s="43">
        <f t="shared" si="1"/>
        <v>2184.3066533795741</v>
      </c>
      <c r="E16" s="43">
        <f t="shared" si="2"/>
        <v>66.588343620426159</v>
      </c>
      <c r="F16" s="43">
        <f t="shared" si="3"/>
        <v>24.604898500000001</v>
      </c>
      <c r="J16" s="45"/>
    </row>
    <row r="17" spans="1:10">
      <c r="A17" s="41">
        <v>5</v>
      </c>
      <c r="B17" s="42">
        <f>' overzicht'!V24</f>
        <v>16711.072660071048</v>
      </c>
      <c r="C17" s="43">
        <f t="shared" si="0"/>
        <v>27416.18580611256</v>
      </c>
      <c r="D17" s="43">
        <f t="shared" si="1"/>
        <v>2284.6821505093799</v>
      </c>
      <c r="E17" s="43">
        <f t="shared" si="2"/>
        <v>49.209797000000002</v>
      </c>
      <c r="F17" s="43">
        <f t="shared" si="3"/>
        <v>24.604898500000001</v>
      </c>
      <c r="J17" s="45"/>
    </row>
    <row r="18" spans="1:10">
      <c r="A18" s="41">
        <v>7</v>
      </c>
      <c r="B18" s="42">
        <f>' overzicht'!V25</f>
        <v>17445.283701744425</v>
      </c>
      <c r="C18" s="43">
        <f t="shared" si="0"/>
        <v>28620.732441081906</v>
      </c>
      <c r="D18" s="43">
        <f t="shared" si="1"/>
        <v>2385.0610367568256</v>
      </c>
      <c r="E18" s="43">
        <f t="shared" si="2"/>
        <v>49.209797000000002</v>
      </c>
      <c r="F18" s="43">
        <f t="shared" si="3"/>
        <v>24.604898500000001</v>
      </c>
      <c r="J18" s="45"/>
    </row>
    <row r="19" spans="1:10">
      <c r="A19" s="41">
        <v>9</v>
      </c>
      <c r="B19" s="42">
        <f>' overzicht'!V26</f>
        <v>19144.965654352141</v>
      </c>
      <c r="C19" s="43">
        <f t="shared" si="0"/>
        <v>31409.230652530125</v>
      </c>
      <c r="D19" s="43">
        <f t="shared" si="1"/>
        <v>2617.4358877108439</v>
      </c>
      <c r="E19" s="43">
        <f t="shared" si="2"/>
        <v>0</v>
      </c>
      <c r="F19" s="43">
        <f t="shared" si="3"/>
        <v>0</v>
      </c>
      <c r="J19" s="45"/>
    </row>
    <row r="20" spans="1:10">
      <c r="A20" s="41">
        <v>10</v>
      </c>
      <c r="B20" s="42">
        <f>' overzicht'!V27</f>
        <v>19879.151906673047</v>
      </c>
      <c r="C20" s="43">
        <f t="shared" si="0"/>
        <v>32613.736618087802</v>
      </c>
      <c r="D20" s="43">
        <f t="shared" si="1"/>
        <v>2717.8113848406501</v>
      </c>
      <c r="E20" s="43">
        <f t="shared" si="2"/>
        <v>0</v>
      </c>
      <c r="F20" s="43">
        <f t="shared" si="3"/>
        <v>0</v>
      </c>
      <c r="J20" s="45"/>
    </row>
    <row r="21" spans="1:10">
      <c r="A21" s="41">
        <v>12</v>
      </c>
      <c r="B21" s="42">
        <f>' overzicht'!V29</f>
        <v>20613.338158993949</v>
      </c>
      <c r="C21" s="43">
        <f t="shared" si="0"/>
        <v>33818.242583645471</v>
      </c>
      <c r="D21" s="43">
        <f t="shared" si="1"/>
        <v>2818.1868819704559</v>
      </c>
      <c r="E21" s="43">
        <f t="shared" si="2"/>
        <v>0</v>
      </c>
      <c r="F21" s="43">
        <f t="shared" si="3"/>
        <v>0</v>
      </c>
      <c r="J21" s="45"/>
    </row>
    <row r="22" spans="1:10">
      <c r="A22" s="41">
        <v>14</v>
      </c>
      <c r="B22" s="42">
        <f>' overzicht'!V30</f>
        <v>21347.524411314851</v>
      </c>
      <c r="C22" s="43">
        <f t="shared" si="0"/>
        <v>35022.748549203148</v>
      </c>
      <c r="D22" s="43">
        <f t="shared" si="1"/>
        <v>2918.5623791002622</v>
      </c>
      <c r="E22" s="43">
        <f t="shared" si="2"/>
        <v>0</v>
      </c>
      <c r="F22" s="43">
        <f t="shared" si="3"/>
        <v>0</v>
      </c>
      <c r="J22" s="45"/>
    </row>
    <row r="23" spans="1:10">
      <c r="A23" s="41">
        <v>16</v>
      </c>
      <c r="B23" s="42">
        <f>' overzicht'!V31</f>
        <v>22081.735452988232</v>
      </c>
      <c r="C23" s="43">
        <f t="shared" si="0"/>
        <v>36227.295184172493</v>
      </c>
      <c r="D23" s="43">
        <f t="shared" si="1"/>
        <v>3018.9412653477079</v>
      </c>
      <c r="E23" s="43">
        <f t="shared" si="2"/>
        <v>0</v>
      </c>
      <c r="F23" s="43">
        <f t="shared" si="3"/>
        <v>0</v>
      </c>
      <c r="J23" s="45"/>
    </row>
    <row r="24" spans="1:10">
      <c r="A24" s="41">
        <v>18</v>
      </c>
      <c r="B24" s="42">
        <f>' overzicht'!V32</f>
        <v>22815.921705309134</v>
      </c>
      <c r="C24" s="43">
        <f t="shared" si="0"/>
        <v>37431.80114973017</v>
      </c>
      <c r="D24" s="43">
        <f t="shared" si="1"/>
        <v>3119.3167624775142</v>
      </c>
      <c r="E24" s="43">
        <f t="shared" si="2"/>
        <v>0</v>
      </c>
      <c r="F24" s="43">
        <f t="shared" si="3"/>
        <v>0</v>
      </c>
      <c r="J24" s="45"/>
    </row>
    <row r="25" spans="1:10">
      <c r="A25" s="41">
        <v>20</v>
      </c>
      <c r="B25" s="42">
        <f>' overzicht'!V34</f>
        <v>23550.10795763004</v>
      </c>
      <c r="C25" s="43">
        <f t="shared" si="0"/>
        <v>38636.307115287847</v>
      </c>
      <c r="D25" s="43">
        <f t="shared" si="1"/>
        <v>3219.6922596073205</v>
      </c>
      <c r="E25" s="43">
        <f t="shared" si="2"/>
        <v>0</v>
      </c>
      <c r="F25" s="43">
        <f t="shared" si="3"/>
        <v>0</v>
      </c>
      <c r="J25" s="45"/>
    </row>
    <row r="26" spans="1:10">
      <c r="A26" s="41">
        <v>22</v>
      </c>
      <c r="B26" s="42">
        <f>' overzicht'!V35</f>
        <v>24284.294209950942</v>
      </c>
      <c r="C26" s="43">
        <f t="shared" si="0"/>
        <v>39840.813080845517</v>
      </c>
      <c r="D26" s="43">
        <f t="shared" si="1"/>
        <v>3320.0677567371263</v>
      </c>
      <c r="E26" s="43">
        <f t="shared" si="2"/>
        <v>0</v>
      </c>
      <c r="F26" s="43">
        <f t="shared" si="3"/>
        <v>0</v>
      </c>
      <c r="J26" s="45"/>
    </row>
    <row r="27" spans="1:10">
      <c r="A27" s="47">
        <v>24</v>
      </c>
      <c r="B27" s="42">
        <f>' overzicht'!V36</f>
        <v>25018.505251624323</v>
      </c>
      <c r="C27" s="43">
        <f t="shared" si="0"/>
        <v>41045.35971581487</v>
      </c>
      <c r="D27" s="43">
        <f t="shared" si="1"/>
        <v>3420.4466429845725</v>
      </c>
      <c r="E27" s="43">
        <f t="shared" si="2"/>
        <v>0</v>
      </c>
      <c r="F27" s="43">
        <f t="shared" si="3"/>
        <v>0</v>
      </c>
    </row>
    <row r="28" spans="1:10">
      <c r="A28" s="47">
        <v>26</v>
      </c>
      <c r="B28" s="42">
        <f>' overzicht'!V37</f>
        <v>25752.691503945225</v>
      </c>
      <c r="C28" s="43">
        <f t="shared" si="0"/>
        <v>42249.865681372539</v>
      </c>
      <c r="D28" s="43">
        <f t="shared" si="1"/>
        <v>3520.8221401143783</v>
      </c>
      <c r="E28" s="43">
        <f t="shared" si="2"/>
        <v>0</v>
      </c>
      <c r="F28" s="43">
        <f t="shared" si="3"/>
        <v>0</v>
      </c>
    </row>
    <row r="29" spans="1:10">
      <c r="A29" s="47">
        <v>28</v>
      </c>
      <c r="B29" s="42">
        <f>' overzicht'!V39</f>
        <v>26486.877756266127</v>
      </c>
      <c r="C29" s="43">
        <f t="shared" si="0"/>
        <v>43454.371646930209</v>
      </c>
      <c r="D29" s="43">
        <f t="shared" si="1"/>
        <v>3621.1976372441841</v>
      </c>
      <c r="E29" s="43">
        <f t="shared" si="2"/>
        <v>0</v>
      </c>
      <c r="F29" s="43">
        <f t="shared" si="3"/>
        <v>0</v>
      </c>
    </row>
    <row r="30" spans="1:10">
      <c r="A30" s="47"/>
      <c r="B30" s="54"/>
      <c r="C30" s="54"/>
      <c r="D30" s="54"/>
      <c r="E30" s="54"/>
      <c r="F30" s="55"/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 topLeftCell="A3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0" orientation="portrait" horizontalDpi="300" verticalDpi="300" r:id="rId2"/>
  <headerFooter alignWithMargins="0">
    <oddFooter>&amp;L&amp;8&amp;F&amp;C&amp;8&amp;A&amp;R&amp;"8,Standaard"&amp;8&amp;P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selection sqref="A1:F1"/>
    </sheetView>
  </sheetViews>
  <sheetFormatPr defaultRowHeight="12.75"/>
  <cols>
    <col min="1" max="1" width="4.25" style="45" customWidth="1"/>
    <col min="2" max="6" width="9.375" style="27" customWidth="1"/>
    <col min="7" max="8" width="11.125" style="27" customWidth="1"/>
    <col min="9" max="16384" width="9" style="27"/>
  </cols>
  <sheetData>
    <row r="1" spans="1:10" s="20" customFormat="1" ht="18.75">
      <c r="A1" s="60" t="s">
        <v>61</v>
      </c>
      <c r="B1" s="60"/>
      <c r="C1" s="60"/>
      <c r="D1" s="60"/>
      <c r="E1" s="60"/>
      <c r="F1" s="60"/>
    </row>
    <row r="2" spans="1:10" s="20" customFormat="1" ht="12.75" customHeight="1">
      <c r="A2" s="22" t="s">
        <v>62</v>
      </c>
      <c r="B2" s="23">
        <f>Kleuterleidster!B2</f>
        <v>42552</v>
      </c>
      <c r="C2" s="21"/>
    </row>
    <row r="3" spans="1:10" s="26" customFormat="1" ht="12" customHeight="1">
      <c r="A3" s="24"/>
      <c r="B3" s="25"/>
      <c r="C3" s="25"/>
    </row>
    <row r="4" spans="1:10">
      <c r="A4" s="28"/>
      <c r="B4" s="58" t="s">
        <v>52</v>
      </c>
      <c r="C4" s="58"/>
      <c r="D4" s="58"/>
      <c r="E4" s="58"/>
      <c r="F4" s="58"/>
    </row>
    <row r="5" spans="1:10">
      <c r="A5" s="30"/>
      <c r="B5" s="58"/>
      <c r="C5" s="58"/>
      <c r="D5" s="58"/>
      <c r="E5" s="58"/>
      <c r="F5" s="58"/>
    </row>
    <row r="6" spans="1:10">
      <c r="A6" s="30"/>
      <c r="B6" s="58" t="s">
        <v>55</v>
      </c>
      <c r="C6" s="58"/>
      <c r="D6" s="58"/>
      <c r="E6" s="58"/>
      <c r="F6" s="58"/>
    </row>
    <row r="7" spans="1:10">
      <c r="A7" s="28"/>
      <c r="C7" s="29"/>
      <c r="E7" s="31"/>
    </row>
    <row r="8" spans="1:10">
      <c r="A8" s="32"/>
      <c r="B8" s="32" t="s">
        <v>63</v>
      </c>
      <c r="C8" s="32" t="s">
        <v>64</v>
      </c>
      <c r="D8" s="33" t="s">
        <v>65</v>
      </c>
      <c r="E8" s="33" t="s">
        <v>66</v>
      </c>
      <c r="F8" s="33" t="s">
        <v>67</v>
      </c>
    </row>
    <row r="9" spans="1:10">
      <c r="A9" s="32"/>
      <c r="B9" s="51" t="s">
        <v>68</v>
      </c>
      <c r="C9" s="51" t="s">
        <v>69</v>
      </c>
      <c r="D9" s="51" t="s">
        <v>68</v>
      </c>
      <c r="E9" s="51" t="s">
        <v>70</v>
      </c>
      <c r="F9" s="51" t="s">
        <v>70</v>
      </c>
    </row>
    <row r="10" spans="1:10">
      <c r="A10" s="34"/>
      <c r="B10" s="36">
        <v>1</v>
      </c>
      <c r="C10" s="36">
        <v>1</v>
      </c>
      <c r="D10" s="37"/>
      <c r="E10" s="38"/>
      <c r="F10" s="37"/>
    </row>
    <row r="11" spans="1:10">
      <c r="A11" s="34"/>
      <c r="B11" s="36" t="s">
        <v>71</v>
      </c>
      <c r="C11" s="36" t="s">
        <v>73</v>
      </c>
      <c r="D11" s="37"/>
      <c r="E11" s="38"/>
      <c r="F11" s="37"/>
    </row>
    <row r="12" spans="1:10">
      <c r="A12" s="39" t="s">
        <v>72</v>
      </c>
      <c r="B12" s="40"/>
      <c r="C12" s="40">
        <f>' overzicht'!D3</f>
        <v>1.6406000000000001</v>
      </c>
      <c r="D12" s="40">
        <f>$C$12</f>
        <v>1.6406000000000001</v>
      </c>
      <c r="E12" s="40">
        <f>$C$12</f>
        <v>1.6406000000000001</v>
      </c>
      <c r="F12" s="40">
        <f>$C$12</f>
        <v>1.6406000000000001</v>
      </c>
    </row>
    <row r="13" spans="1:10">
      <c r="A13" s="41" t="str">
        <f>"0"</f>
        <v>0</v>
      </c>
      <c r="B13" s="42">
        <f>' overzicht'!AB19</f>
        <v>12618.325776712387</v>
      </c>
      <c r="C13" s="43">
        <f t="shared" ref="C13:C30" si="0">B13*$C$12</f>
        <v>20701.625269274344</v>
      </c>
      <c r="D13" s="44">
        <f t="shared" ref="D13:D30" si="1">C13/12</f>
        <v>1725.1354391061952</v>
      </c>
      <c r="E13" s="43">
        <f>((B13&lt;15744.06)*719.88+(B13&gt;15744.06)*(B13&lt;16104)*(16104-B13+359.94)+(B13&gt;16104)*(B13&lt;17866.13)*359.94+(B13&gt;17866.13)*(B13&lt;18226.07)*(18226.07-B13))/12*$C$12</f>
        <v>98.419594000000004</v>
      </c>
      <c r="F13" s="43">
        <f>((B13&lt;15744.06)*359.94+(B13&gt;15744.06)*(B13&lt;15924.03)*(15924.03-B13+179.97)+(B13&gt;15924.03)*(B13&lt;17866.13)*179.97+(B13&gt;17866.13)*(B13&lt;18046.1)*(18046.1-B13))/12*$C$12</f>
        <v>49.209797000000002</v>
      </c>
      <c r="J13" s="45"/>
    </row>
    <row r="14" spans="1:10">
      <c r="A14" s="41">
        <v>1</v>
      </c>
      <c r="B14" s="42">
        <f>' overzicht'!AB20</f>
        <v>12757.24530799531</v>
      </c>
      <c r="C14" s="43">
        <f t="shared" si="0"/>
        <v>20929.536652297105</v>
      </c>
      <c r="D14" s="43">
        <f t="shared" si="1"/>
        <v>1744.1280543580922</v>
      </c>
      <c r="E14" s="43">
        <f t="shared" ref="E14:E30" si="2">((B14&lt;15744.06)*719.88+(B14&gt;15744.06)*(B14&lt;16104)*(16104-B14+359.94)+(B14&gt;16104)*(B14&lt;17866.13)*359.94+(B14&gt;17866.13)*(B14&lt;18226.07)*(18226.07-B14))/12*$C$12</f>
        <v>98.419594000000004</v>
      </c>
      <c r="F14" s="43">
        <f t="shared" ref="F14:F30" si="3">((B14&lt;15744.06)*359.94+(B14&gt;15744.06)*(B14&lt;15924.03)*(15924.03-B14+179.97)+(B14&gt;15924.03)*(B14&lt;17866.13)*179.97+(B14&gt;17866.13)*(B14&lt;18046.1)*(18046.1-B14))/12*$C$12</f>
        <v>49.209797000000002</v>
      </c>
      <c r="J14" s="45"/>
    </row>
    <row r="15" spans="1:10">
      <c r="A15" s="41">
        <v>2</v>
      </c>
      <c r="B15" s="42">
        <f>' overzicht'!AB21</f>
        <v>12896.189628630711</v>
      </c>
      <c r="C15" s="43">
        <f t="shared" si="0"/>
        <v>21157.488704731546</v>
      </c>
      <c r="D15" s="43">
        <f t="shared" si="1"/>
        <v>1763.1240587276288</v>
      </c>
      <c r="E15" s="43">
        <f t="shared" si="2"/>
        <v>98.419594000000004</v>
      </c>
      <c r="F15" s="43">
        <f t="shared" si="3"/>
        <v>49.209797000000002</v>
      </c>
      <c r="J15" s="45"/>
    </row>
    <row r="16" spans="1:10">
      <c r="A16" s="41">
        <v>3</v>
      </c>
      <c r="B16" s="42">
        <f>' overzicht'!AB22</f>
        <v>13035.084370561157</v>
      </c>
      <c r="C16" s="43">
        <f t="shared" si="0"/>
        <v>21385.359418342636</v>
      </c>
      <c r="D16" s="43">
        <f t="shared" si="1"/>
        <v>1782.1132848618863</v>
      </c>
      <c r="E16" s="43">
        <f t="shared" si="2"/>
        <v>98.419594000000004</v>
      </c>
      <c r="F16" s="43">
        <f t="shared" si="3"/>
        <v>49.209797000000002</v>
      </c>
      <c r="J16" s="45"/>
    </row>
    <row r="17" spans="1:10">
      <c r="A17" s="41">
        <v>4</v>
      </c>
      <c r="B17" s="42">
        <f>' overzicht'!AB24</f>
        <v>13303.230796308369</v>
      </c>
      <c r="C17" s="43">
        <f t="shared" si="0"/>
        <v>21825.280444423512</v>
      </c>
      <c r="D17" s="43">
        <f t="shared" si="1"/>
        <v>1818.773370368626</v>
      </c>
      <c r="E17" s="43">
        <f t="shared" si="2"/>
        <v>98.419594000000004</v>
      </c>
      <c r="F17" s="43">
        <f t="shared" si="3"/>
        <v>49.209797000000002</v>
      </c>
      <c r="J17" s="45"/>
    </row>
    <row r="18" spans="1:10">
      <c r="A18" s="41">
        <v>5</v>
      </c>
      <c r="B18" s="42">
        <f>' overzicht'!AB25</f>
        <v>13586.721831239047</v>
      </c>
      <c r="C18" s="43">
        <f t="shared" si="0"/>
        <v>22290.375836330782</v>
      </c>
      <c r="D18" s="43">
        <f t="shared" si="1"/>
        <v>1857.5313196942318</v>
      </c>
      <c r="E18" s="43">
        <f t="shared" si="2"/>
        <v>98.419594000000004</v>
      </c>
      <c r="F18" s="43">
        <f t="shared" si="3"/>
        <v>49.209797000000002</v>
      </c>
      <c r="J18" s="45"/>
    </row>
    <row r="19" spans="1:10">
      <c r="A19" s="41">
        <v>7</v>
      </c>
      <c r="B19" s="42">
        <f>' overzicht'!AB26</f>
        <v>13870.188076817245</v>
      </c>
      <c r="C19" s="43">
        <f t="shared" si="0"/>
        <v>22755.430558826374</v>
      </c>
      <c r="D19" s="43">
        <f t="shared" si="1"/>
        <v>1896.2858799021978</v>
      </c>
      <c r="E19" s="43">
        <f t="shared" si="2"/>
        <v>98.419594000000004</v>
      </c>
      <c r="F19" s="43">
        <f t="shared" si="3"/>
        <v>49.209797000000002</v>
      </c>
      <c r="J19" s="45"/>
    </row>
    <row r="20" spans="1:10">
      <c r="A20" s="41">
        <v>9</v>
      </c>
      <c r="B20" s="42">
        <f>' overzicht'!AB27</f>
        <v>14153.654322395445</v>
      </c>
      <c r="C20" s="43">
        <f t="shared" si="0"/>
        <v>23220.48528132197</v>
      </c>
      <c r="D20" s="43">
        <f t="shared" si="1"/>
        <v>1935.0404401101641</v>
      </c>
      <c r="E20" s="43">
        <f t="shared" si="2"/>
        <v>98.419594000000004</v>
      </c>
      <c r="F20" s="43">
        <f t="shared" si="3"/>
        <v>49.209797000000002</v>
      </c>
      <c r="J20" s="45"/>
    </row>
    <row r="21" spans="1:10">
      <c r="A21" s="41">
        <v>11</v>
      </c>
      <c r="B21" s="42">
        <f>' overzicht'!AB29</f>
        <v>14437.120567973643</v>
      </c>
      <c r="C21" s="43">
        <f t="shared" si="0"/>
        <v>23685.540003817561</v>
      </c>
      <c r="D21" s="43">
        <f t="shared" si="1"/>
        <v>1973.7950003181302</v>
      </c>
      <c r="E21" s="43">
        <f t="shared" si="2"/>
        <v>98.419594000000004</v>
      </c>
      <c r="F21" s="43">
        <f t="shared" si="3"/>
        <v>49.209797000000002</v>
      </c>
      <c r="J21" s="45"/>
    </row>
    <row r="22" spans="1:10">
      <c r="A22" s="41">
        <v>13</v>
      </c>
      <c r="B22" s="42">
        <f>' overzicht'!AB30</f>
        <v>14720.586813551843</v>
      </c>
      <c r="C22" s="43">
        <f t="shared" si="0"/>
        <v>24150.594726313153</v>
      </c>
      <c r="D22" s="43">
        <f t="shared" si="1"/>
        <v>2012.549560526096</v>
      </c>
      <c r="E22" s="43">
        <f t="shared" si="2"/>
        <v>98.419594000000004</v>
      </c>
      <c r="F22" s="43">
        <f t="shared" si="3"/>
        <v>49.209797000000002</v>
      </c>
      <c r="J22" s="45"/>
    </row>
    <row r="23" spans="1:10">
      <c r="A23" s="41">
        <v>15</v>
      </c>
      <c r="B23" s="42">
        <f>' overzicht'!AB31</f>
        <v>15073.017037721958</v>
      </c>
      <c r="C23" s="43">
        <f t="shared" si="0"/>
        <v>24728.791752086647</v>
      </c>
      <c r="D23" s="43">
        <f t="shared" si="1"/>
        <v>2060.7326460072204</v>
      </c>
      <c r="E23" s="43">
        <f t="shared" si="2"/>
        <v>98.419594000000004</v>
      </c>
      <c r="F23" s="43">
        <f t="shared" si="3"/>
        <v>49.209797000000002</v>
      </c>
      <c r="J23" s="45"/>
    </row>
    <row r="24" spans="1:10">
      <c r="A24" s="41">
        <v>17</v>
      </c>
      <c r="B24" s="42">
        <f>' overzicht'!AB32</f>
        <v>15425.447261892072</v>
      </c>
      <c r="C24" s="43">
        <f t="shared" si="0"/>
        <v>25306.988777860133</v>
      </c>
      <c r="D24" s="43">
        <f t="shared" si="1"/>
        <v>2108.9157314883446</v>
      </c>
      <c r="E24" s="43">
        <f t="shared" si="2"/>
        <v>98.419594000000004</v>
      </c>
      <c r="F24" s="43">
        <f t="shared" si="3"/>
        <v>49.209797000000002</v>
      </c>
      <c r="J24" s="45"/>
    </row>
    <row r="25" spans="1:10">
      <c r="A25" s="41">
        <v>19</v>
      </c>
      <c r="B25" s="42">
        <f>' overzicht'!AB34</f>
        <v>15777.877486062187</v>
      </c>
      <c r="C25" s="43">
        <f t="shared" si="0"/>
        <v>25885.185803633623</v>
      </c>
      <c r="D25" s="43">
        <f t="shared" si="1"/>
        <v>2157.0988169694688</v>
      </c>
      <c r="E25" s="43">
        <f t="shared" si="2"/>
        <v>93.796180030531346</v>
      </c>
      <c r="F25" s="43">
        <f t="shared" si="3"/>
        <v>44.586383030531429</v>
      </c>
      <c r="J25" s="45"/>
    </row>
    <row r="26" spans="1:10">
      <c r="A26" s="41">
        <v>21</v>
      </c>
      <c r="B26" s="42">
        <f>' overzicht'!AB35</f>
        <v>16130.3077102323</v>
      </c>
      <c r="C26" s="43">
        <f t="shared" si="0"/>
        <v>26463.382829407114</v>
      </c>
      <c r="D26" s="43">
        <f t="shared" si="1"/>
        <v>2205.281902450593</v>
      </c>
      <c r="E26" s="43">
        <f t="shared" si="2"/>
        <v>49.209797000000002</v>
      </c>
      <c r="F26" s="43">
        <f t="shared" si="3"/>
        <v>24.604898500000001</v>
      </c>
      <c r="J26" s="45"/>
    </row>
    <row r="27" spans="1:10">
      <c r="A27" s="47">
        <v>23</v>
      </c>
      <c r="B27" s="42">
        <f>' overzicht'!AB36</f>
        <v>16482.713145049936</v>
      </c>
      <c r="C27" s="43">
        <f t="shared" si="0"/>
        <v>27041.539185768928</v>
      </c>
      <c r="D27" s="43">
        <f t="shared" si="1"/>
        <v>2253.4615988140772</v>
      </c>
      <c r="E27" s="43">
        <f t="shared" si="2"/>
        <v>49.209797000000002</v>
      </c>
      <c r="F27" s="43">
        <f t="shared" si="3"/>
        <v>24.604898500000001</v>
      </c>
    </row>
    <row r="28" spans="1:10">
      <c r="A28" s="47">
        <v>25</v>
      </c>
      <c r="B28" s="42">
        <f>' overzicht'!AB37</f>
        <v>16835.143369220052</v>
      </c>
      <c r="C28" s="43">
        <f t="shared" si="0"/>
        <v>27619.736211542418</v>
      </c>
      <c r="D28" s="43">
        <f t="shared" si="1"/>
        <v>2301.6446842952014</v>
      </c>
      <c r="E28" s="43">
        <f t="shared" si="2"/>
        <v>49.209797000000002</v>
      </c>
      <c r="F28" s="43">
        <f t="shared" si="3"/>
        <v>24.604898500000001</v>
      </c>
    </row>
    <row r="29" spans="1:10">
      <c r="A29" s="47">
        <v>27</v>
      </c>
      <c r="B29" s="42">
        <f>' overzicht'!AB39</f>
        <v>17187.573593390167</v>
      </c>
      <c r="C29" s="43">
        <f t="shared" si="0"/>
        <v>28197.933237315909</v>
      </c>
      <c r="D29" s="43">
        <f t="shared" si="1"/>
        <v>2349.8277697763256</v>
      </c>
      <c r="E29" s="43">
        <f t="shared" si="2"/>
        <v>49.209797000000002</v>
      </c>
      <c r="F29" s="43">
        <f t="shared" si="3"/>
        <v>24.604898500000001</v>
      </c>
    </row>
    <row r="30" spans="1:10">
      <c r="A30" s="47">
        <v>29</v>
      </c>
      <c r="B30" s="42">
        <f>' overzicht'!AB40</f>
        <v>17540.003817560282</v>
      </c>
      <c r="C30" s="43">
        <f t="shared" si="0"/>
        <v>28776.130263089399</v>
      </c>
      <c r="D30" s="43">
        <f t="shared" si="1"/>
        <v>2398.0108552574497</v>
      </c>
      <c r="E30" s="43">
        <f t="shared" si="2"/>
        <v>49.209797000000002</v>
      </c>
      <c r="F30" s="43">
        <f t="shared" si="3"/>
        <v>24.604898500000001</v>
      </c>
    </row>
    <row r="31" spans="1:10">
      <c r="A31" s="48"/>
      <c r="B31" s="52"/>
      <c r="C31" s="52"/>
      <c r="D31" s="52"/>
      <c r="E31" s="52"/>
      <c r="F31" s="53"/>
    </row>
  </sheetData>
  <customSheetViews>
    <customSheetView guid="{A7B54AFF-154D-4CD6-A06C-DDC2B781AB66}" showPageBreaks="1" view="pageBreakPreview" showRuler="0">
      <selection activeCell="L3" sqref="L3"/>
      <pageMargins left="0.51181102362204722" right="0.23622047244094491" top="0.98425196850393704" bottom="0.55118110236220474" header="0.55118110236220474" footer="0.51181102362204722"/>
      <printOptions horizontalCentered="1" verticalCentered="1"/>
      <pageSetup paperSize="9" scale="72" orientation="landscape" horizontalDpi="300" verticalDpi="300" r:id="rId1"/>
      <headerFooter alignWithMargins="0">
        <oddFooter>&amp;L&amp;8&amp;F&amp;C&amp;8&amp;A&amp;R&amp;"8,Standaard"&amp;8&amp;P</oddFooter>
      </headerFooter>
    </customSheetView>
  </customSheetViews>
  <mergeCells count="4">
    <mergeCell ref="B4:F4"/>
    <mergeCell ref="B5:F5"/>
    <mergeCell ref="B6:F6"/>
    <mergeCell ref="A1:F1"/>
  </mergeCells>
  <phoneticPr fontId="0" type="noConversion"/>
  <printOptions horizontalCentered="1"/>
  <pageMargins left="0.51181102362204722" right="0.23622047244094491" top="0.98425196850393704" bottom="0.55118110236220474" header="0.55118110236220474" footer="0.51181102362204722"/>
  <pageSetup paperSize="9" scale="125" orientation="portrait" horizontalDpi="300" verticalDpi="300" r:id="rId2"/>
  <headerFooter alignWithMargins="0">
    <oddFooter>&amp;L&amp;8&amp;F&amp;C&amp;8&amp;A&amp;R&amp;"8,Standaard"&amp;8&amp;P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 overzicht</vt:lpstr>
      <vt:lpstr>Ex-schaal 22;6-23;6-24;R-24;6</vt:lpstr>
      <vt:lpstr>Gebreveteerde verpleegk</vt:lpstr>
      <vt:lpstr>Kleuterleidster</vt:lpstr>
      <vt:lpstr>Kinderverzorgster</vt:lpstr>
    </vt:vector>
  </TitlesOfParts>
  <Company>VMSI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VMSI</dc:creator>
  <cp:lastModifiedBy>Steven De Looze</cp:lastModifiedBy>
  <cp:lastPrinted>2012-12-13T08:04:48Z</cp:lastPrinted>
  <dcterms:created xsi:type="dcterms:W3CDTF">1999-05-27T09:49:31Z</dcterms:created>
  <dcterms:modified xsi:type="dcterms:W3CDTF">2016-06-08T11:40:03Z</dcterms:modified>
</cp:coreProperties>
</file>